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<sst xmlns="http://schemas.openxmlformats.org/spreadsheetml/2006/main" count="57" uniqueCount="52">
  <si>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</si>
  <si>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</si>
  <si>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</si>
  <si>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</si>
  <si>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</si>
  <si>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</si>
  <si>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</si>
  <si>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</si>
  <si>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</si>
  <si>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</si>
  <si>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</si>
  <si>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</si>
  <si>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</si>
  <si>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</si>
  <si>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</si>
  <si>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</si>
  <si>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</si>
  <si>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</si>
  <si>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</si>
  <si>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</si>
  <si>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</si>
  <si>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</si>
  <si>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</si>
  <si>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</si>
  <si>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</si>
  <si>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</si>
  <si>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</si>
  <si>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</si>
  <si>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</si>
  <si>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</si>
  <si>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</si>
  <si>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</si>
  <si>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</si>
  <si>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</si>
  <si>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</si>
  <si>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</si>
  <si>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</si>
  <si>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</si>
  <si>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</si>
  <si>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</si>
  <si>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</si>
  <si>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</si>
  <si>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</si>
  <si>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</si>
  <si>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</si>
  <si>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</si>
  <si>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</si>
  <si>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</si>
  <si>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</si>
  <si>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</si>
  <si>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</si>
  <si>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Исполнение консолидированного бюджета Новошешминского муниципального района по доходам и расходам на 01.04.2020год.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</si>
</sst>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zoomScalePageLayoutView="0" workbookViewId="0" topLeftCell="A1">
      <selection activeCell="B59" sqref="B59:D59"/>
    </sheetView>
  </sheetViews>
  <sheetFormatPr defaultColWidth="9.00390625" defaultRowHeight="12.75"/>
  <cols>
    <col min="1" max="1" width="40.25390625" style="0" customWidth="1"/>
    <col min="2" max="2" width="15.00390625" style="0" customWidth="1"/>
    <col min="3" max="3" width="11.375" style="0" customWidth="1"/>
    <col min="4" max="4" width="11.625" style="0" customWidth="1"/>
  </cols>
  <sheetData>
    <row r="2" spans="1:4" ht="39" customHeight="1">
      <c r="A2" s="23" t="s">
        <v>51</v>
      </c>
      <c r="B2" s="23"/>
      <c r="C2" s="23"/>
      <c r="D2" s="23"/>
    </row>
    <row r="3" spans="1:4" ht="15.75">
      <c r="A3" s="15"/>
      <c r="B3" s="15"/>
      <c r="C3" s="24" t="s">
        <v>42</v>
      </c>
      <c r="D3" s="25"/>
    </row>
    <row r="4" spans="1:4" ht="12.75">
      <c r="A4" s="26" t="s">
        <v>0</v>
      </c>
      <c r="B4" s="29" t="s">
        <v>48</v>
      </c>
      <c r="C4" s="29" t="s">
        <v>44</v>
      </c>
      <c r="D4" s="26" t="s">
        <v>1</v>
      </c>
    </row>
    <row r="5" spans="1:4" ht="12.75">
      <c r="A5" s="27"/>
      <c r="B5" s="29"/>
      <c r="C5" s="29"/>
      <c r="D5" s="30"/>
    </row>
    <row r="6" spans="1:4" ht="12.75">
      <c r="A6" s="28"/>
      <c r="B6" s="29"/>
      <c r="C6" s="29"/>
      <c r="D6" s="28"/>
    </row>
    <row r="7" spans="1:4" ht="15.75">
      <c r="A7" s="13" t="s">
        <v>40</v>
      </c>
      <c r="B7" s="20">
        <f>B8+B9+B10+B16+B20</f>
        <v>133311.8</v>
      </c>
      <c r="C7" s="20">
        <f>C8+C9+C10+C16+C20</f>
        <v>35863.3</v>
      </c>
      <c r="D7" s="21">
        <f>C7/B7*100</f>
        <v>26.90181964387249</v>
      </c>
    </row>
    <row r="8" spans="1:4" ht="15.75">
      <c r="A8" s="5" t="s">
        <v>2</v>
      </c>
      <c r="B8" s="10">
        <v>81135.8</v>
      </c>
      <c r="C8" s="10">
        <v>24844</v>
      </c>
      <c r="D8" s="21">
        <f>C8/B8*100</f>
        <v>30.62026873463995</v>
      </c>
    </row>
    <row r="9" spans="1:4" ht="15.75">
      <c r="A9" s="5" t="s">
        <v>38</v>
      </c>
      <c r="B9" s="10">
        <v>15100</v>
      </c>
      <c r="C9" s="10">
        <v>3654.8</v>
      </c>
      <c r="D9" s="21">
        <f>C9/B9*100</f>
        <v>24.20397350993378</v>
      </c>
    </row>
    <row r="10" spans="1:4" ht="15.75">
      <c r="A10" s="5" t="s">
        <v>3</v>
      </c>
      <c r="B10" s="10">
        <f>B12+B13+B14+B15</f>
        <v>7602</v>
      </c>
      <c r="C10" s="10">
        <f>C12+C13+C14+C15</f>
        <v>2285.1</v>
      </c>
      <c r="D10" s="21">
        <f>C10/B10*100</f>
        <v>30.05919494869771</v>
      </c>
    </row>
    <row r="11" spans="1:4" ht="15.75">
      <c r="A11" s="7" t="s">
        <v>4</v>
      </c>
      <c r="B11" s="12"/>
      <c r="C11" s="12"/>
      <c r="D11" s="21"/>
    </row>
    <row r="12" spans="1:4" ht="15.75">
      <c r="A12" s="7" t="s">
        <v>5</v>
      </c>
      <c r="B12" s="12">
        <v>4798</v>
      </c>
      <c r="C12" s="12">
        <v>1142.4</v>
      </c>
      <c r="D12" s="22">
        <f>C12/B12*100</f>
        <v>23.809920800333472</v>
      </c>
    </row>
    <row r="13" spans="1:4" ht="15.75">
      <c r="A13" s="7" t="s">
        <v>6</v>
      </c>
      <c r="B13" s="12">
        <v>2036</v>
      </c>
      <c r="C13" s="12">
        <v>489.4</v>
      </c>
      <c r="D13" s="22">
        <f>C13/B13*100</f>
        <v>24.037328094302556</v>
      </c>
    </row>
    <row r="14" spans="1:4" ht="15.75">
      <c r="A14" s="7" t="s">
        <v>41</v>
      </c>
      <c r="B14" s="12">
        <v>720</v>
      </c>
      <c r="C14" s="12">
        <v>622.6</v>
      </c>
      <c r="D14" s="22">
        <f>C14/B14*100</f>
        <v>86.47222222222223</v>
      </c>
    </row>
    <row r="15" spans="1:4" ht="15.75">
      <c r="A15" s="7" t="s">
        <v>37</v>
      </c>
      <c r="B15" s="12">
        <v>48</v>
      </c>
      <c r="C15" s="12">
        <v>30.7</v>
      </c>
      <c r="D15" s="22">
        <f>C15/B15*100</f>
        <v>63.95833333333333</v>
      </c>
    </row>
    <row r="16" spans="1:4" ht="15.75">
      <c r="A16" s="5" t="s">
        <v>7</v>
      </c>
      <c r="B16" s="10">
        <f>B18+B19</f>
        <v>28413</v>
      </c>
      <c r="C16" s="10">
        <f>C18+C19</f>
        <v>4837.6</v>
      </c>
      <c r="D16" s="21">
        <f>C16/B16*100</f>
        <v>17.026009221131176</v>
      </c>
    </row>
    <row r="17" spans="1:4" ht="15.75">
      <c r="A17" s="7" t="s">
        <v>4</v>
      </c>
      <c r="B17" s="12"/>
      <c r="C17" s="12"/>
      <c r="D17" s="21"/>
    </row>
    <row r="18" spans="1:4" ht="15.75">
      <c r="A18" s="7" t="s">
        <v>8</v>
      </c>
      <c r="B18" s="12">
        <v>3221</v>
      </c>
      <c r="C18" s="12">
        <v>121.6</v>
      </c>
      <c r="D18" s="22">
        <f aca="true" t="shared" si="0" ref="D18:D27">C18/B18*100</f>
        <v>3.775225085377212</v>
      </c>
    </row>
    <row r="19" spans="1:4" ht="15.75">
      <c r="A19" s="7" t="s">
        <v>9</v>
      </c>
      <c r="B19" s="12">
        <v>25192</v>
      </c>
      <c r="C19" s="12">
        <v>4716</v>
      </c>
      <c r="D19" s="22">
        <f t="shared" si="0"/>
        <v>18.72022864401397</v>
      </c>
    </row>
    <row r="20" spans="1:4" ht="15.75">
      <c r="A20" s="5" t="s">
        <v>10</v>
      </c>
      <c r="B20" s="10">
        <v>1061</v>
      </c>
      <c r="C20" s="10">
        <v>241.8</v>
      </c>
      <c r="D20" s="21">
        <f t="shared" si="0"/>
        <v>22.78982092365693</v>
      </c>
    </row>
    <row r="21" spans="1:4" ht="15.75">
      <c r="A21" s="13" t="s">
        <v>39</v>
      </c>
      <c r="B21" s="10">
        <f>B22+B23+B24+B25+B26+B27</f>
        <v>8806</v>
      </c>
      <c r="C21" s="10">
        <f>C22+C23+C24+C25+C26+C27</f>
        <v>7812.999999999999</v>
      </c>
      <c r="D21" s="21">
        <f t="shared" si="0"/>
        <v>88.72359754712696</v>
      </c>
    </row>
    <row r="22" spans="1:4" ht="25.5">
      <c r="A22" s="7" t="s">
        <v>11</v>
      </c>
      <c r="B22" s="12">
        <v>8029</v>
      </c>
      <c r="C22" s="12">
        <v>3935.7</v>
      </c>
      <c r="D22" s="22">
        <f t="shared" si="0"/>
        <v>49.018557728235145</v>
      </c>
    </row>
    <row r="23" spans="1:4" ht="25.5">
      <c r="A23" s="7" t="s">
        <v>12</v>
      </c>
      <c r="B23" s="12">
        <v>384</v>
      </c>
      <c r="C23" s="12">
        <v>162.4</v>
      </c>
      <c r="D23" s="22">
        <f t="shared" si="0"/>
        <v>42.291666666666664</v>
      </c>
    </row>
    <row r="24" spans="1:4" ht="15.75">
      <c r="A24" s="7" t="s">
        <v>33</v>
      </c>
      <c r="B24" s="12">
        <v>0</v>
      </c>
      <c r="C24" s="12">
        <v>219.6</v>
      </c>
      <c r="D24" s="22" t="e">
        <f t="shared" si="0"/>
        <v>#DIV/0!</v>
      </c>
    </row>
    <row r="25" spans="1:4" ht="15.75">
      <c r="A25" s="7" t="s">
        <v>13</v>
      </c>
      <c r="B25" s="12">
        <v>83</v>
      </c>
      <c r="C25" s="12">
        <v>103.7</v>
      </c>
      <c r="D25" s="22">
        <f t="shared" si="0"/>
        <v>124.93975903614458</v>
      </c>
    </row>
    <row r="26" spans="1:4" ht="25.5">
      <c r="A26" s="7" t="s">
        <v>14</v>
      </c>
      <c r="B26" s="12">
        <v>310</v>
      </c>
      <c r="C26" s="12">
        <v>250.4</v>
      </c>
      <c r="D26" s="22">
        <f t="shared" si="0"/>
        <v>80.7741935483871</v>
      </c>
    </row>
    <row r="27" spans="1:4" ht="15.75">
      <c r="A27" s="5" t="s">
        <v>43</v>
      </c>
      <c r="B27" s="10"/>
      <c r="C27" s="10">
        <v>3141.2</v>
      </c>
      <c r="D27" s="21" t="e">
        <f t="shared" si="0"/>
        <v>#DIV/0!</v>
      </c>
    </row>
    <row r="28" spans="1:4" ht="25.5">
      <c r="A28" s="6" t="s">
        <v>32</v>
      </c>
      <c r="B28" s="10">
        <f>B7+B21</f>
        <v>142117.8</v>
      </c>
      <c r="C28" s="10">
        <f>C21+C7</f>
        <v>43676.3</v>
      </c>
      <c r="D28" s="21">
        <f>C28/B28*100</f>
        <v>30.732462787912567</v>
      </c>
    </row>
    <row r="29" spans="1:4" ht="12.75">
      <c r="A29" s="26" t="s">
        <v>0</v>
      </c>
      <c r="B29" s="31" t="s">
        <v>47</v>
      </c>
      <c r="C29" s="31" t="s">
        <v>45</v>
      </c>
      <c r="D29" s="26" t="s">
        <v>1</v>
      </c>
    </row>
    <row r="30" spans="1:4" ht="12.75">
      <c r="A30" s="27"/>
      <c r="B30" s="31"/>
      <c r="C30" s="31"/>
      <c r="D30" s="30"/>
    </row>
    <row r="31" spans="1:4" ht="12.75">
      <c r="A31" s="28"/>
      <c r="B31" s="31"/>
      <c r="C31" s="31"/>
      <c r="D31" s="28"/>
    </row>
    <row r="32" spans="1:4" ht="15.75">
      <c r="A32" s="5" t="s">
        <v>15</v>
      </c>
      <c r="B32" s="10">
        <f>B33+B34+B35+B37+B36</f>
        <v>384265.39999999997</v>
      </c>
      <c r="C32" s="10">
        <f>C33+C34+C35+C37+C36</f>
        <v>113227.7</v>
      </c>
      <c r="D32" s="1">
        <f aca="true" t="shared" si="1" ref="D32:D38">C32/B32*100</f>
        <v>29.466014894913776</v>
      </c>
    </row>
    <row r="33" spans="1:4" ht="15.75">
      <c r="A33" s="7" t="s">
        <v>34</v>
      </c>
      <c r="B33" s="12">
        <v>197515.5</v>
      </c>
      <c r="C33" s="12">
        <v>80332</v>
      </c>
      <c r="D33" s="11">
        <f t="shared" si="1"/>
        <v>40.67123845976645</v>
      </c>
    </row>
    <row r="34" spans="1:4" ht="15.75">
      <c r="A34" s="7" t="s">
        <v>16</v>
      </c>
      <c r="B34" s="12">
        <v>130396.6</v>
      </c>
      <c r="C34" s="12">
        <v>38502</v>
      </c>
      <c r="D34" s="11">
        <f t="shared" si="1"/>
        <v>29.526843491318022</v>
      </c>
    </row>
    <row r="35" spans="1:4" ht="15.75">
      <c r="A35" s="7" t="s">
        <v>17</v>
      </c>
      <c r="B35" s="12">
        <v>56182.2</v>
      </c>
      <c r="C35" s="12">
        <f>59.4+250</f>
        <v>309.4</v>
      </c>
      <c r="D35" s="11">
        <f t="shared" si="1"/>
        <v>0.5507082314327313</v>
      </c>
    </row>
    <row r="36" spans="1:4" ht="102">
      <c r="A36" s="7" t="s">
        <v>50</v>
      </c>
      <c r="B36" s="12">
        <v>171.1</v>
      </c>
      <c r="C36" s="12">
        <v>1260.8</v>
      </c>
      <c r="D36" s="11">
        <f t="shared" si="1"/>
        <v>736.8790181180597</v>
      </c>
    </row>
    <row r="37" spans="1:4" ht="25.5">
      <c r="A37" s="5" t="s">
        <v>18</v>
      </c>
      <c r="B37" s="10"/>
      <c r="C37" s="12">
        <v>-7176.5</v>
      </c>
      <c r="D37" s="11" t="e">
        <f t="shared" si="1"/>
        <v>#DIV/0!</v>
      </c>
    </row>
    <row r="38" spans="1:4" ht="15.75">
      <c r="A38" s="5" t="s">
        <v>19</v>
      </c>
      <c r="B38" s="10">
        <f>B32+B28</f>
        <v>526383.2</v>
      </c>
      <c r="C38" s="10">
        <f>C32+C28</f>
        <v>156904</v>
      </c>
      <c r="D38" s="1">
        <f t="shared" si="1"/>
        <v>29.807942198763186</v>
      </c>
    </row>
    <row r="40" spans="1:4" ht="27">
      <c r="A40" s="14" t="s">
        <v>20</v>
      </c>
      <c r="B40" s="9" t="s">
        <v>49</v>
      </c>
      <c r="C40" s="9" t="s">
        <v>44</v>
      </c>
      <c r="D40" s="9" t="s">
        <v>1</v>
      </c>
    </row>
    <row r="41" spans="1:4" ht="12.75">
      <c r="A41" s="32" t="s">
        <v>36</v>
      </c>
      <c r="B41" s="34">
        <v>78686.3</v>
      </c>
      <c r="C41" s="34">
        <v>18377</v>
      </c>
      <c r="D41" s="36">
        <f>C41/B41*100</f>
        <v>23.354764425319274</v>
      </c>
    </row>
    <row r="42" spans="1:4" ht="12.75">
      <c r="A42" s="33"/>
      <c r="B42" s="35"/>
      <c r="C42" s="35"/>
      <c r="D42" s="37"/>
    </row>
    <row r="43" spans="1:4" ht="15.75">
      <c r="A43" s="7" t="s">
        <v>21</v>
      </c>
      <c r="B43" s="3">
        <v>1519.3</v>
      </c>
      <c r="C43" s="3">
        <v>326.7</v>
      </c>
      <c r="D43" s="17">
        <f aca="true" t="shared" si="2" ref="D43:D52">C43/B43*100</f>
        <v>21.50332389916409</v>
      </c>
    </row>
    <row r="44" spans="1:4" ht="15.75">
      <c r="A44" s="7" t="s">
        <v>22</v>
      </c>
      <c r="B44" s="3">
        <v>2197.1</v>
      </c>
      <c r="C44" s="3">
        <v>473.6</v>
      </c>
      <c r="D44" s="18">
        <f t="shared" si="2"/>
        <v>21.555687042009925</v>
      </c>
    </row>
    <row r="45" spans="1:4" ht="15.75">
      <c r="A45" s="7" t="s">
        <v>23</v>
      </c>
      <c r="B45" s="12">
        <v>28045.5</v>
      </c>
      <c r="C45" s="3">
        <v>2095.3</v>
      </c>
      <c r="D45" s="18">
        <f t="shared" si="2"/>
        <v>7.47107379080423</v>
      </c>
    </row>
    <row r="46" spans="1:4" ht="15.75">
      <c r="A46" s="7" t="s">
        <v>24</v>
      </c>
      <c r="B46" s="12">
        <v>19695.4</v>
      </c>
      <c r="C46" s="3">
        <v>4595.7</v>
      </c>
      <c r="D46" s="18">
        <f t="shared" si="2"/>
        <v>23.33387491495476</v>
      </c>
    </row>
    <row r="47" spans="1:4" ht="15.75">
      <c r="A47" s="7" t="s">
        <v>35</v>
      </c>
      <c r="B47" s="3">
        <v>1193.9</v>
      </c>
      <c r="C47" s="3">
        <v>0</v>
      </c>
      <c r="D47" s="17">
        <f t="shared" si="2"/>
        <v>0</v>
      </c>
    </row>
    <row r="48" spans="1:4" ht="15.75">
      <c r="A48" s="7" t="s">
        <v>25</v>
      </c>
      <c r="B48" s="3">
        <v>296478</v>
      </c>
      <c r="C48" s="3">
        <v>101044.1</v>
      </c>
      <c r="D48" s="18">
        <f t="shared" si="2"/>
        <v>34.08148328037831</v>
      </c>
    </row>
    <row r="49" spans="1:4" ht="15.75">
      <c r="A49" s="7" t="s">
        <v>26</v>
      </c>
      <c r="B49" s="3">
        <v>62634</v>
      </c>
      <c r="C49" s="12">
        <v>13879.8</v>
      </c>
      <c r="D49" s="18">
        <f t="shared" si="2"/>
        <v>22.160168598524763</v>
      </c>
    </row>
    <row r="50" spans="1:4" ht="15.75">
      <c r="A50" s="7" t="s">
        <v>27</v>
      </c>
      <c r="B50" s="3">
        <v>203</v>
      </c>
      <c r="C50" s="12">
        <v>0</v>
      </c>
      <c r="D50" s="18">
        <f t="shared" si="2"/>
        <v>0</v>
      </c>
    </row>
    <row r="51" spans="1:4" ht="15.75">
      <c r="A51" s="7" t="s">
        <v>29</v>
      </c>
      <c r="B51" s="3">
        <v>19083.7</v>
      </c>
      <c r="C51" s="12">
        <v>4438.3</v>
      </c>
      <c r="D51" s="18">
        <f t="shared" si="2"/>
        <v>23.257020389127895</v>
      </c>
    </row>
    <row r="52" spans="1:4" ht="15.75">
      <c r="A52" s="7" t="s">
        <v>28</v>
      </c>
      <c r="B52" s="3">
        <v>24679.2</v>
      </c>
      <c r="C52" s="3">
        <v>8940.6</v>
      </c>
      <c r="D52" s="18">
        <f t="shared" si="2"/>
        <v>36.227268306914326</v>
      </c>
    </row>
    <row r="53" spans="1:4" ht="15.75">
      <c r="A53" s="7" t="s">
        <v>46</v>
      </c>
      <c r="B53" s="3">
        <v>900</v>
      </c>
      <c r="C53" s="3">
        <v>900</v>
      </c>
      <c r="D53" s="18">
        <f>C53/B53*100</f>
        <v>100</v>
      </c>
    </row>
    <row r="54" spans="1:4" ht="15.75">
      <c r="A54" s="5" t="s">
        <v>30</v>
      </c>
      <c r="B54" s="10">
        <f>SUM(B41:B53)</f>
        <v>535315.4</v>
      </c>
      <c r="C54" s="10">
        <f>SUM(C41:C53)</f>
        <v>155071.1</v>
      </c>
      <c r="D54" s="19">
        <f>C54/B54*100</f>
        <v>28.968174649935346</v>
      </c>
    </row>
    <row r="55" spans="1:4" ht="15.75">
      <c r="A55" s="5"/>
      <c r="B55" s="2"/>
      <c r="C55" s="2"/>
      <c r="D55" s="4"/>
    </row>
    <row r="56" spans="1:4" ht="15.75">
      <c r="A56" s="5" t="s">
        <v>31</v>
      </c>
      <c r="B56" s="16">
        <f>B38-B54</f>
        <v>-8932.20000000007</v>
      </c>
      <c r="C56" s="16">
        <f>C38-C54</f>
        <v>1832.8999999999942</v>
      </c>
      <c r="D56" s="4"/>
    </row>
    <row r="57" spans="1:4" ht="15.75">
      <c r="A57" s="8"/>
      <c r="B57" s="3"/>
      <c r="C57" s="3"/>
      <c r="D57" s="4"/>
    </row>
  </sheetData>
  <sheetProtection/>
  <mergeCells count="14">
    <mergeCell ref="A2:D2"/>
    <mergeCell ref="C3:D3"/>
    <mergeCell ref="A4:A6"/>
    <mergeCell ref="B4:B6"/>
    <mergeCell ref="C4:C6"/>
    <mergeCell ref="D4:D6"/>
    <mergeCell ref="A29:A31"/>
    <mergeCell ref="B29:B31"/>
    <mergeCell ref="C29:C31"/>
    <mergeCell ref="D29:D31"/>
    <mergeCell ref="A41:A42"/>
    <mergeCell ref="B41:B42"/>
    <mergeCell ref="C41:C42"/>
    <mergeCell ref="D41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2020-03-11T11:16:59Z</cp:lastPrinted>
  <dcterms:created xsi:type="dcterms:W3CDTF">2011-03-10T05:30:20Z</dcterms:created>
  <dcterms:modified xsi:type="dcterms:W3CDTF">2020-04-16T05:25:13Z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