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80" activeTab="0"/>
  </bookViews>
  <sheets>
    <sheet name="01.09.2019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<sst xmlns="http://schemas.openxmlformats.org/spreadsheetml/2006/main" count="58" uniqueCount="53">
  <si>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Наименование  показателей</t>
  </si>
  <si>
    <t>% исполнения</t>
  </si>
  <si>
    <t>Налог на доходы физ. лиц</t>
  </si>
  <si>
    <t>Налоги на совокупный доход</t>
  </si>
  <si>
    <t>в том числе:</t>
  </si>
  <si>
    <t xml:space="preserve">-единый налог на вмененный доход               </t>
  </si>
  <si>
    <t>-упрощенная система налогообложения</t>
  </si>
  <si>
    <t xml:space="preserve">Налоги на  имущество </t>
  </si>
  <si>
    <t>- налог на имущество физических лиц</t>
  </si>
  <si>
    <t>- земельный налог</t>
  </si>
  <si>
    <t>Государственная пошлина</t>
  </si>
  <si>
    <t>-доходы от использования имущества, находящегося в муниципальной собственности</t>
  </si>
  <si>
    <t>-плата за негативное воздействие на окружающую среду</t>
  </si>
  <si>
    <t>-штрафы</t>
  </si>
  <si>
    <t>-доходы от продаж материальных и нематериальных активов</t>
  </si>
  <si>
    <t>Безвозмездные  перечисления</t>
  </si>
  <si>
    <t>-субвенции</t>
  </si>
  <si>
    <t>-иные межбюджетные трансферты</t>
  </si>
  <si>
    <t>Возврат остатков субсидий и субвенций из бюджетов муниципальных районов</t>
  </si>
  <si>
    <t xml:space="preserve">          ВСЕГО   ДОХОДОВ:</t>
  </si>
  <si>
    <t>РАСХОДЫ:</t>
  </si>
  <si>
    <t>Военкомат</t>
  </si>
  <si>
    <t xml:space="preserve">Правоохранительная деятельность  </t>
  </si>
  <si>
    <t>Национальная  экономика</t>
  </si>
  <si>
    <t>Ж К Х</t>
  </si>
  <si>
    <t>Образование</t>
  </si>
  <si>
    <t xml:space="preserve">Культура         </t>
  </si>
  <si>
    <t>Здравоохранение</t>
  </si>
  <si>
    <t>Физическая культура</t>
  </si>
  <si>
    <t>Социальная политика</t>
  </si>
  <si>
    <t>ИТОГО  РАСХОДОВ:</t>
  </si>
  <si>
    <t>Дефицит (-),  профицит (+)</t>
  </si>
  <si>
    <t xml:space="preserve">         ИТОГО НАЛОГОВЫХ, НЕНАЛОГОВЫХ ДОХОДОВ </t>
  </si>
  <si>
    <t xml:space="preserve"> - доходы от оказания платных услуг</t>
  </si>
  <si>
    <t xml:space="preserve"> -субсидии</t>
  </si>
  <si>
    <t>Охрана окружающей среды</t>
  </si>
  <si>
    <t>Государственное управление и местное самоуправление</t>
  </si>
  <si>
    <t xml:space="preserve"> - патент</t>
  </si>
  <si>
    <t>Налоги на товары (работы, услуги)</t>
  </si>
  <si>
    <t>Неналоговые доходы</t>
  </si>
  <si>
    <t>Налоговые доходы</t>
  </si>
  <si>
    <t xml:space="preserve"> - сельхоз. налог</t>
  </si>
  <si>
    <t xml:space="preserve">         тыс. руб.</t>
  </si>
  <si>
    <t>Прочие неналоговые доходы</t>
  </si>
  <si>
    <t>Исполнено</t>
  </si>
  <si>
    <t xml:space="preserve">Исполнено </t>
  </si>
  <si>
    <t>Межбюджетные трансферты</t>
  </si>
  <si>
    <t xml:space="preserve">Уточненный план                                     </t>
  </si>
  <si>
    <t xml:space="preserve">Уточненный план  </t>
  </si>
  <si>
    <t xml:space="preserve">уточненный план </t>
  </si>
  <si>
    <t>Дотация</t>
  </si>
  <si>
    <t>Обслуживание муниципального долга</t>
  </si>
  <si>
    <t>Исполнение консолидированного бюджета Новошешминского муниципального района по доходам и расходам на 01.09.2019год.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</si>
</sst>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#,##0.00_р_."/>
    <numFmt numFmtId="171" formatCode="#,##0_р_."/>
    <numFmt numFmtId="172" formatCode="#,##0.0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3" fillId="0" borderId="10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 wrapText="1"/>
    </xf>
    <xf numFmtId="0" fontId="0" fillId="0" borderId="16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8"/>
  <sheetViews>
    <sheetView tabSelected="1" zoomScalePageLayoutView="0" workbookViewId="0" topLeftCell="A28">
      <selection activeCell="F26" sqref="F26"/>
    </sheetView>
  </sheetViews>
  <sheetFormatPr defaultColWidth="9.00390625" defaultRowHeight="12.75"/>
  <cols>
    <col min="1" max="1" width="40.125" style="0" customWidth="1"/>
    <col min="2" max="2" width="14.375" style="0" customWidth="1"/>
    <col min="3" max="3" width="11.625" style="0" customWidth="1"/>
    <col min="4" max="4" width="15.75390625" style="0" customWidth="1"/>
  </cols>
  <sheetData>
    <row r="2" spans="1:4" ht="45.75" customHeight="1">
      <c r="A2" s="23" t="s">
        <v>52</v>
      </c>
      <c r="B2" s="23"/>
      <c r="C2" s="23"/>
      <c r="D2" s="23"/>
    </row>
    <row r="3" spans="1:4" ht="15.75">
      <c r="A3" s="15"/>
      <c r="B3" s="15"/>
      <c r="C3" s="36" t="s">
        <v>42</v>
      </c>
      <c r="D3" s="37"/>
    </row>
    <row r="4" spans="1:4" ht="12.75">
      <c r="A4" s="31" t="s">
        <v>0</v>
      </c>
      <c r="B4" s="30" t="s">
        <v>48</v>
      </c>
      <c r="C4" s="30" t="s">
        <v>44</v>
      </c>
      <c r="D4" s="31" t="s">
        <v>1</v>
      </c>
    </row>
    <row r="5" spans="1:4" ht="12.75">
      <c r="A5" s="34"/>
      <c r="B5" s="30"/>
      <c r="C5" s="30"/>
      <c r="D5" s="32"/>
    </row>
    <row r="6" spans="1:4" ht="12.75">
      <c r="A6" s="33"/>
      <c r="B6" s="30"/>
      <c r="C6" s="30"/>
      <c r="D6" s="33"/>
    </row>
    <row r="7" spans="1:4" ht="15.75">
      <c r="A7" s="13" t="s">
        <v>40</v>
      </c>
      <c r="B7" s="20">
        <f>B8+B9+B10+B16+B20</f>
        <v>125272</v>
      </c>
      <c r="C7" s="20">
        <f>C8+C9+C10+C16+C20</f>
        <v>86108.5</v>
      </c>
      <c r="D7" s="21">
        <f>C7/B7*100</f>
        <v>68.7372277923239</v>
      </c>
    </row>
    <row r="8" spans="1:4" ht="15.75">
      <c r="A8" s="5" t="s">
        <v>2</v>
      </c>
      <c r="B8" s="10">
        <v>76348.6</v>
      </c>
      <c r="C8" s="10">
        <v>53419.4</v>
      </c>
      <c r="D8" s="21">
        <f>C8/B8*100</f>
        <v>69.96775317425598</v>
      </c>
    </row>
    <row r="9" spans="1:4" ht="15.75">
      <c r="A9" s="5" t="s">
        <v>38</v>
      </c>
      <c r="B9" s="10">
        <v>14400</v>
      </c>
      <c r="C9" s="10">
        <v>10289.9</v>
      </c>
      <c r="D9" s="21">
        <f>C9/B9*100</f>
        <v>71.45763888888888</v>
      </c>
    </row>
    <row r="10" spans="1:4" ht="15.75">
      <c r="A10" s="5" t="s">
        <v>3</v>
      </c>
      <c r="B10" s="10">
        <f>B12+B13+B14+B15</f>
        <v>7582.4</v>
      </c>
      <c r="C10" s="10">
        <f>C12+C13+C14+C15</f>
        <v>5586.8</v>
      </c>
      <c r="D10" s="21">
        <f>C10/B10*100</f>
        <v>73.68115636210172</v>
      </c>
    </row>
    <row r="11" spans="1:4" ht="15.75">
      <c r="A11" s="7" t="s">
        <v>4</v>
      </c>
      <c r="B11" s="12"/>
      <c r="C11" s="12"/>
      <c r="D11" s="21"/>
    </row>
    <row r="12" spans="1:4" ht="15.75">
      <c r="A12" s="7" t="s">
        <v>5</v>
      </c>
      <c r="B12" s="12">
        <v>4872.5</v>
      </c>
      <c r="C12" s="12">
        <v>3346.8</v>
      </c>
      <c r="D12" s="22">
        <f>C12/B12*100</f>
        <v>68.68753206772705</v>
      </c>
    </row>
    <row r="13" spans="1:4" ht="15.75">
      <c r="A13" s="7" t="s">
        <v>6</v>
      </c>
      <c r="B13" s="12">
        <v>2163.9</v>
      </c>
      <c r="C13" s="12">
        <v>1661.7</v>
      </c>
      <c r="D13" s="22">
        <f>C13/B13*100</f>
        <v>76.7919035075558</v>
      </c>
    </row>
    <row r="14" spans="1:4" ht="15.75">
      <c r="A14" s="7" t="s">
        <v>41</v>
      </c>
      <c r="B14" s="12">
        <v>501</v>
      </c>
      <c r="C14" s="12">
        <v>550.8</v>
      </c>
      <c r="D14" s="22">
        <f>C14/B14*100</f>
        <v>109.94011976047904</v>
      </c>
    </row>
    <row r="15" spans="1:4" ht="15.75">
      <c r="A15" s="7" t="s">
        <v>37</v>
      </c>
      <c r="B15" s="12">
        <v>45</v>
      </c>
      <c r="C15" s="12">
        <v>27.5</v>
      </c>
      <c r="D15" s="22">
        <f>C15/B15*100</f>
        <v>61.111111111111114</v>
      </c>
    </row>
    <row r="16" spans="1:4" ht="15.75">
      <c r="A16" s="5" t="s">
        <v>7</v>
      </c>
      <c r="B16" s="10">
        <f>B18+B19</f>
        <v>25384</v>
      </c>
      <c r="C16" s="10">
        <f>C18+C19</f>
        <v>16136.7</v>
      </c>
      <c r="D16" s="21">
        <f>C16/B16*100</f>
        <v>63.57035928143713</v>
      </c>
    </row>
    <row r="17" spans="1:4" ht="15.75">
      <c r="A17" s="7" t="s">
        <v>4</v>
      </c>
      <c r="B17" s="12"/>
      <c r="C17" s="12"/>
      <c r="D17" s="21"/>
    </row>
    <row r="18" spans="1:4" ht="15.75">
      <c r="A18" s="7" t="s">
        <v>8</v>
      </c>
      <c r="B18" s="12">
        <v>3261</v>
      </c>
      <c r="C18" s="12">
        <v>104</v>
      </c>
      <c r="D18" s="22">
        <f aca="true" t="shared" si="0" ref="D18:D27">C18/B18*100</f>
        <v>3.189205765102729</v>
      </c>
    </row>
    <row r="19" spans="1:4" ht="15.75">
      <c r="A19" s="7" t="s">
        <v>9</v>
      </c>
      <c r="B19" s="12">
        <v>22123</v>
      </c>
      <c r="C19" s="12">
        <v>16032.7</v>
      </c>
      <c r="D19" s="22">
        <f t="shared" si="0"/>
        <v>72.47073181756544</v>
      </c>
    </row>
    <row r="20" spans="1:4" ht="15.75">
      <c r="A20" s="5" t="s">
        <v>10</v>
      </c>
      <c r="B20" s="10">
        <v>1557</v>
      </c>
      <c r="C20" s="10">
        <v>675.7</v>
      </c>
      <c r="D20" s="21">
        <f t="shared" si="0"/>
        <v>43.397559409120106</v>
      </c>
    </row>
    <row r="21" spans="1:4" ht="15.75">
      <c r="A21" s="13" t="s">
        <v>39</v>
      </c>
      <c r="B21" s="10">
        <f>B22+B23+B24+B25+B26+B27</f>
        <v>13876.4</v>
      </c>
      <c r="C21" s="10">
        <f>C22+C23+C24+C25+C26+C27</f>
        <v>11419.4</v>
      </c>
      <c r="D21" s="21">
        <f t="shared" si="0"/>
        <v>82.29367847568534</v>
      </c>
    </row>
    <row r="22" spans="1:4" ht="28.5" customHeight="1">
      <c r="A22" s="7" t="s">
        <v>11</v>
      </c>
      <c r="B22" s="12">
        <v>7868</v>
      </c>
      <c r="C22" s="12">
        <v>4532.6</v>
      </c>
      <c r="D22" s="22">
        <f t="shared" si="0"/>
        <v>57.60803253685817</v>
      </c>
    </row>
    <row r="23" spans="1:4" ht="28.5" customHeight="1">
      <c r="A23" s="7" t="s">
        <v>12</v>
      </c>
      <c r="B23" s="12">
        <v>416</v>
      </c>
      <c r="C23" s="12">
        <v>354</v>
      </c>
      <c r="D23" s="22">
        <f t="shared" si="0"/>
        <v>85.09615384615384</v>
      </c>
    </row>
    <row r="24" spans="1:4" ht="15.75">
      <c r="A24" s="7" t="s">
        <v>33</v>
      </c>
      <c r="B24" s="12">
        <v>1071.8</v>
      </c>
      <c r="C24" s="12">
        <v>1368.4</v>
      </c>
      <c r="D24" s="22">
        <f t="shared" si="0"/>
        <v>127.67307333457735</v>
      </c>
    </row>
    <row r="25" spans="1:4" ht="15.75">
      <c r="A25" s="7" t="s">
        <v>13</v>
      </c>
      <c r="B25" s="12">
        <v>848</v>
      </c>
      <c r="C25" s="12">
        <v>809.5</v>
      </c>
      <c r="D25" s="22">
        <f t="shared" si="0"/>
        <v>95.45990566037736</v>
      </c>
    </row>
    <row r="26" spans="1:4" ht="25.5">
      <c r="A26" s="7" t="s">
        <v>14</v>
      </c>
      <c r="B26" s="12">
        <v>795</v>
      </c>
      <c r="C26" s="12">
        <v>1028</v>
      </c>
      <c r="D26" s="22">
        <f t="shared" si="0"/>
        <v>129.3081761006289</v>
      </c>
    </row>
    <row r="27" spans="1:4" ht="15.75">
      <c r="A27" s="5" t="s">
        <v>43</v>
      </c>
      <c r="B27" s="10">
        <v>2877.6</v>
      </c>
      <c r="C27" s="10">
        <v>3326.9</v>
      </c>
      <c r="D27" s="21">
        <f t="shared" si="0"/>
        <v>115.61370586599946</v>
      </c>
    </row>
    <row r="28" spans="1:4" ht="24" customHeight="1">
      <c r="A28" s="6" t="s">
        <v>32</v>
      </c>
      <c r="B28" s="10">
        <f>B7+B21</f>
        <v>139148.4</v>
      </c>
      <c r="C28" s="10">
        <f>C21+C7</f>
        <v>97527.9</v>
      </c>
      <c r="D28" s="21">
        <f>C28/B28*100</f>
        <v>70.08912786636425</v>
      </c>
    </row>
    <row r="29" spans="1:4" ht="12.75">
      <c r="A29" s="31" t="s">
        <v>0</v>
      </c>
      <c r="B29" s="35" t="s">
        <v>47</v>
      </c>
      <c r="C29" s="35" t="s">
        <v>45</v>
      </c>
      <c r="D29" s="31" t="s">
        <v>1</v>
      </c>
    </row>
    <row r="30" spans="1:4" ht="12.75">
      <c r="A30" s="34"/>
      <c r="B30" s="35"/>
      <c r="C30" s="35"/>
      <c r="D30" s="32"/>
    </row>
    <row r="31" spans="1:4" ht="12.75">
      <c r="A31" s="33"/>
      <c r="B31" s="35"/>
      <c r="C31" s="35"/>
      <c r="D31" s="33"/>
    </row>
    <row r="32" spans="1:4" ht="15.75">
      <c r="A32" s="5" t="s">
        <v>15</v>
      </c>
      <c r="B32" s="10">
        <f>B34+B35+B36+B37+B33</f>
        <v>414475.8</v>
      </c>
      <c r="C32" s="10">
        <f>C34+C35+C36+C37+C33</f>
        <v>307129.6</v>
      </c>
      <c r="D32" s="1">
        <f aca="true" t="shared" si="1" ref="D32:D38">C32/B32*100</f>
        <v>74.10073157467818</v>
      </c>
    </row>
    <row r="33" spans="1:4" ht="15.75">
      <c r="A33" s="7" t="s">
        <v>50</v>
      </c>
      <c r="B33" s="12">
        <v>10795.3</v>
      </c>
      <c r="C33" s="12">
        <v>7197.3</v>
      </c>
      <c r="D33" s="11">
        <f t="shared" si="1"/>
        <v>66.6706807592193</v>
      </c>
    </row>
    <row r="34" spans="1:4" ht="15.75">
      <c r="A34" s="7" t="s">
        <v>34</v>
      </c>
      <c r="B34" s="12">
        <v>248474.4</v>
      </c>
      <c r="C34" s="12">
        <v>194965.3</v>
      </c>
      <c r="D34" s="11">
        <f t="shared" si="1"/>
        <v>78.46494447717753</v>
      </c>
    </row>
    <row r="35" spans="1:4" ht="15.75">
      <c r="A35" s="7" t="s">
        <v>16</v>
      </c>
      <c r="B35" s="12">
        <v>126925.5</v>
      </c>
      <c r="C35" s="12">
        <v>85771.3</v>
      </c>
      <c r="D35" s="11">
        <f t="shared" si="1"/>
        <v>67.57609778964826</v>
      </c>
    </row>
    <row r="36" spans="1:4" ht="15.75">
      <c r="A36" s="7" t="s">
        <v>17</v>
      </c>
      <c r="B36" s="12">
        <v>28280.6</v>
      </c>
      <c r="C36" s="12">
        <v>23309.3</v>
      </c>
      <c r="D36" s="11">
        <f t="shared" si="1"/>
        <v>82.42151863821843</v>
      </c>
    </row>
    <row r="37" spans="1:4" ht="25.5">
      <c r="A37" s="5" t="s">
        <v>18</v>
      </c>
      <c r="B37" s="10"/>
      <c r="C37" s="12">
        <v>-4113.6</v>
      </c>
      <c r="D37" s="11"/>
    </row>
    <row r="38" spans="1:4" ht="15.75">
      <c r="A38" s="5" t="s">
        <v>19</v>
      </c>
      <c r="B38" s="10">
        <f>B32+B28</f>
        <v>553624.2</v>
      </c>
      <c r="C38" s="10">
        <f>C32+C28</f>
        <v>404657.5</v>
      </c>
      <c r="D38" s="1">
        <f t="shared" si="1"/>
        <v>73.09245152216974</v>
      </c>
    </row>
    <row r="40" spans="1:4" ht="27">
      <c r="A40" s="14" t="s">
        <v>20</v>
      </c>
      <c r="B40" s="9" t="s">
        <v>49</v>
      </c>
      <c r="C40" s="9" t="s">
        <v>44</v>
      </c>
      <c r="D40" s="9" t="s">
        <v>1</v>
      </c>
    </row>
    <row r="41" spans="1:4" ht="12.75">
      <c r="A41" s="24" t="s">
        <v>36</v>
      </c>
      <c r="B41" s="26">
        <v>77313.5</v>
      </c>
      <c r="C41" s="26">
        <v>57426.8</v>
      </c>
      <c r="D41" s="28">
        <f>C41/B41*100</f>
        <v>74.2778428088238</v>
      </c>
    </row>
    <row r="42" spans="1:4" ht="12.75">
      <c r="A42" s="25"/>
      <c r="B42" s="27"/>
      <c r="C42" s="27"/>
      <c r="D42" s="29"/>
    </row>
    <row r="43" spans="1:4" ht="15.75">
      <c r="A43" s="7" t="s">
        <v>21</v>
      </c>
      <c r="B43" s="3">
        <v>1425.7</v>
      </c>
      <c r="C43" s="3">
        <v>814.4</v>
      </c>
      <c r="D43" s="17">
        <f aca="true" t="shared" si="2" ref="D43:D52">C43/B43*100</f>
        <v>57.1228168618924</v>
      </c>
    </row>
    <row r="44" spans="1:4" ht="15.75">
      <c r="A44" s="7" t="s">
        <v>22</v>
      </c>
      <c r="B44" s="3">
        <v>2154.6</v>
      </c>
      <c r="C44" s="3">
        <v>1421.1</v>
      </c>
      <c r="D44" s="18">
        <f t="shared" si="2"/>
        <v>65.95655806182121</v>
      </c>
    </row>
    <row r="45" spans="1:4" ht="15.75">
      <c r="A45" s="7" t="s">
        <v>23</v>
      </c>
      <c r="B45" s="12">
        <v>39162.7</v>
      </c>
      <c r="C45" s="3">
        <v>9744.9</v>
      </c>
      <c r="D45" s="18">
        <f t="shared" si="2"/>
        <v>24.88311582194282</v>
      </c>
    </row>
    <row r="46" spans="1:4" ht="15.75">
      <c r="A46" s="7" t="s">
        <v>24</v>
      </c>
      <c r="B46" s="12">
        <v>29442.1</v>
      </c>
      <c r="C46" s="3">
        <v>14430.9</v>
      </c>
      <c r="D46" s="18">
        <f t="shared" si="2"/>
        <v>49.01450643805978</v>
      </c>
    </row>
    <row r="47" spans="1:4" ht="15.75">
      <c r="A47" s="7" t="s">
        <v>35</v>
      </c>
      <c r="B47" s="3">
        <v>652.1</v>
      </c>
      <c r="C47" s="3">
        <v>0</v>
      </c>
      <c r="D47" s="17">
        <f t="shared" si="2"/>
        <v>0</v>
      </c>
    </row>
    <row r="48" spans="1:4" ht="15.75">
      <c r="A48" s="7" t="s">
        <v>25</v>
      </c>
      <c r="B48" s="3">
        <v>300702.5</v>
      </c>
      <c r="C48" s="3">
        <v>223570.1</v>
      </c>
      <c r="D48" s="18">
        <f t="shared" si="2"/>
        <v>74.34926547002436</v>
      </c>
    </row>
    <row r="49" spans="1:4" ht="15.75">
      <c r="A49" s="7" t="s">
        <v>26</v>
      </c>
      <c r="B49" s="3">
        <v>59495.9</v>
      </c>
      <c r="C49" s="12">
        <v>40383.1</v>
      </c>
      <c r="D49" s="18">
        <f t="shared" si="2"/>
        <v>67.87543343322817</v>
      </c>
    </row>
    <row r="50" spans="1:4" ht="15.75">
      <c r="A50" s="7" t="s">
        <v>27</v>
      </c>
      <c r="B50" s="3">
        <v>203.7</v>
      </c>
      <c r="C50" s="12">
        <v>108.7</v>
      </c>
      <c r="D50" s="18">
        <f t="shared" si="2"/>
        <v>53.36278841433481</v>
      </c>
    </row>
    <row r="51" spans="1:4" ht="15.75">
      <c r="A51" s="7" t="s">
        <v>29</v>
      </c>
      <c r="B51" s="3">
        <v>20950.5</v>
      </c>
      <c r="C51" s="12">
        <v>12269</v>
      </c>
      <c r="D51" s="18">
        <f t="shared" si="2"/>
        <v>58.561848165914896</v>
      </c>
    </row>
    <row r="52" spans="1:4" ht="15.75">
      <c r="A52" s="7" t="s">
        <v>28</v>
      </c>
      <c r="B52" s="3">
        <v>19202.6</v>
      </c>
      <c r="C52" s="3">
        <v>12271.5</v>
      </c>
      <c r="D52" s="18">
        <f t="shared" si="2"/>
        <v>63.90540864257965</v>
      </c>
    </row>
    <row r="53" spans="1:4" ht="15.75">
      <c r="A53" s="7" t="s">
        <v>51</v>
      </c>
      <c r="B53" s="3">
        <v>3.7</v>
      </c>
      <c r="C53" s="3">
        <v>3.7</v>
      </c>
      <c r="D53" s="18">
        <f>C53/B53*100</f>
        <v>100</v>
      </c>
    </row>
    <row r="54" spans="1:4" ht="15.75">
      <c r="A54" s="7" t="s">
        <v>46</v>
      </c>
      <c r="B54" s="3">
        <v>755.1</v>
      </c>
      <c r="C54" s="3">
        <v>755.1</v>
      </c>
      <c r="D54" s="18">
        <f>C54/B54*100</f>
        <v>100</v>
      </c>
    </row>
    <row r="55" spans="1:4" ht="15.75">
      <c r="A55" s="5" t="s">
        <v>30</v>
      </c>
      <c r="B55" s="10">
        <f>SUM(B41:B54)</f>
        <v>551464.7</v>
      </c>
      <c r="C55" s="10">
        <f>SUM(C41:C54)</f>
        <v>373199.3</v>
      </c>
      <c r="D55" s="19">
        <f>C55/B55*100</f>
        <v>67.67419564661165</v>
      </c>
    </row>
    <row r="56" spans="1:4" ht="15.75">
      <c r="A56" s="5"/>
      <c r="B56" s="2"/>
      <c r="C56" s="2"/>
      <c r="D56" s="4"/>
    </row>
    <row r="57" spans="1:4" ht="15.75">
      <c r="A57" s="5" t="s">
        <v>31</v>
      </c>
      <c r="B57" s="16">
        <f>B38-B55</f>
        <v>2159.5</v>
      </c>
      <c r="C57" s="16">
        <f>C38-C55</f>
        <v>31458.20000000001</v>
      </c>
      <c r="D57" s="4"/>
    </row>
    <row r="58" spans="1:4" ht="15.75">
      <c r="A58" s="8"/>
      <c r="B58" s="3"/>
      <c r="C58" s="3"/>
      <c r="D58" s="4"/>
    </row>
  </sheetData>
  <sheetProtection/>
  <mergeCells count="14">
    <mergeCell ref="A2:D2"/>
    <mergeCell ref="C3:D3"/>
    <mergeCell ref="A4:A6"/>
    <mergeCell ref="B4:B6"/>
    <mergeCell ref="C4:C6"/>
    <mergeCell ref="D4:D6"/>
    <mergeCell ref="A29:A31"/>
    <mergeCell ref="B29:B31"/>
    <mergeCell ref="C29:C31"/>
    <mergeCell ref="D29:D31"/>
    <mergeCell ref="A41:A42"/>
    <mergeCell ref="B41:B42"/>
    <mergeCell ref="C41:C42"/>
    <mergeCell ref="D41:D4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nshe-priem-fo</dc:creator>
  <cp:keywords/>
  <dc:description/>
  <cp:lastModifiedBy>Наталья</cp:lastModifiedBy>
  <cp:lastPrinted>2019-09-06T12:56:49Z</cp:lastPrinted>
  <dcterms:created xsi:type="dcterms:W3CDTF">2011-03-10T05:30:20Z</dcterms:created>
  <dcterms:modified xsi:type="dcterms:W3CDTF">2019-09-06T12:58:47Z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