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7175" windowHeight="9210"/>
  </bookViews>
  <sheets>
    <sheet name="01.04.2022" sheetId="5" r:id="rId1"/>
  </sheets>
  <calcPr calcId="144525"/>
</workbook>
</file>

<file path=xl/calcChain.xml><?xml version="1.0" encoding="utf-8"?>
<calcChain xmlns="http://schemas.openxmlformats.org/spreadsheetml/2006/main">
  <c r="D15" i="5" l="1"/>
  <c r="B33" i="5" l="1"/>
  <c r="C33" i="5"/>
  <c r="C58" i="5" l="1"/>
  <c r="B58" i="5"/>
  <c r="D57" i="5"/>
  <c r="D56" i="5"/>
  <c r="D55" i="5"/>
  <c r="D54" i="5"/>
  <c r="D53" i="5"/>
  <c r="D52" i="5"/>
  <c r="D51" i="5"/>
  <c r="D50" i="5"/>
  <c r="D49" i="5"/>
  <c r="D48" i="5"/>
  <c r="D47" i="5"/>
  <c r="D46" i="5"/>
  <c r="D41" i="5"/>
  <c r="D37" i="5"/>
  <c r="D36" i="5"/>
  <c r="D35" i="5"/>
  <c r="D34" i="5"/>
  <c r="D27" i="5"/>
  <c r="D26" i="5"/>
  <c r="D24" i="5"/>
  <c r="D23" i="5"/>
  <c r="C22" i="5"/>
  <c r="B22" i="5"/>
  <c r="D21" i="5"/>
  <c r="D19" i="5"/>
  <c r="D18" i="5"/>
  <c r="C16" i="5"/>
  <c r="B16" i="5"/>
  <c r="D14" i="5"/>
  <c r="D13" i="5"/>
  <c r="C10" i="5"/>
  <c r="C7" i="5" s="1"/>
  <c r="B10" i="5"/>
  <c r="D9" i="5"/>
  <c r="D8" i="5"/>
  <c r="D22" i="5" l="1"/>
  <c r="B7" i="5"/>
  <c r="B29" i="5" s="1"/>
  <c r="B43" i="5" s="1"/>
  <c r="B60" i="5" s="1"/>
  <c r="D58" i="5"/>
  <c r="D33" i="5"/>
  <c r="D16" i="5"/>
  <c r="D10" i="5"/>
  <c r="C29" i="5"/>
  <c r="D7" i="5" l="1"/>
  <c r="C43" i="5"/>
  <c r="D29" i="5"/>
  <c r="C60" i="5" l="1"/>
  <c r="D43" i="5"/>
</calcChain>
</file>

<file path=xl/sharedStrings.xml><?xml version="1.0" encoding="utf-8"?>
<sst xmlns="http://schemas.openxmlformats.org/spreadsheetml/2006/main" count="68" uniqueCount="58">
  <si>
    <t xml:space="preserve">         тыс. руб.</t>
  </si>
  <si>
    <t>Наименование  показателей</t>
  </si>
  <si>
    <t xml:space="preserve">Уточненный план  </t>
  </si>
  <si>
    <t>Исполнено</t>
  </si>
  <si>
    <t>% исполнения</t>
  </si>
  <si>
    <t>Налоговые доходы</t>
  </si>
  <si>
    <t>Налог на доходы физ. лиц</t>
  </si>
  <si>
    <t>Налоги на товары (работы, услуги)</t>
  </si>
  <si>
    <t>Налоги на совокупный доход</t>
  </si>
  <si>
    <t>в том числе:</t>
  </si>
  <si>
    <t xml:space="preserve">-единый налог на вмененный доход               </t>
  </si>
  <si>
    <t>-упрощенная система налогообложения</t>
  </si>
  <si>
    <t xml:space="preserve"> - сельхоз. налог</t>
  </si>
  <si>
    <t xml:space="preserve"> - патент</t>
  </si>
  <si>
    <t xml:space="preserve">Налоги на  имущество </t>
  </si>
  <si>
    <t>- налог на имущество физических лиц</t>
  </si>
  <si>
    <t>- земельный налог</t>
  </si>
  <si>
    <t>Государственная пошлина</t>
  </si>
  <si>
    <t>Неналоговые доходы</t>
  </si>
  <si>
    <t>-доходы от использования имущества, находящегося в муниципальной собственности</t>
  </si>
  <si>
    <t>-плата за негативное воздействие на окружающую среду</t>
  </si>
  <si>
    <t xml:space="preserve"> - доходы от оказания платных услуг</t>
  </si>
  <si>
    <t>-штрафы</t>
  </si>
  <si>
    <t>-доходы от продаж материальных и нематериальных активов</t>
  </si>
  <si>
    <t>Прочие неналоговые доходы</t>
  </si>
  <si>
    <t xml:space="preserve">         ИТОГО НАЛОГОВЫХ, НЕНАЛОГОВЫХ ДОХОДОВ </t>
  </si>
  <si>
    <t xml:space="preserve">Уточненный план                                     </t>
  </si>
  <si>
    <t xml:space="preserve">Исполнено </t>
  </si>
  <si>
    <t>Безвозмездные  перечисления</t>
  </si>
  <si>
    <t xml:space="preserve"> -субсидии</t>
  </si>
  <si>
    <t>-субвенции</t>
  </si>
  <si>
    <t>-иные межбюджетные трансферты</t>
  </si>
  <si>
    <t>Безвозмездные поступления от негосударственных организаций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</si>
  <si>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</si>
  <si>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</si>
  <si>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</si>
  <si>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Возврат остатков субсидий и субвенций из бюджетов муниципальных районов</t>
  </si>
  <si>
    <t xml:space="preserve">          ВСЕГО   ДОХОДОВ:</t>
  </si>
  <si>
    <t>РАСХОДЫ:</t>
  </si>
  <si>
    <t xml:space="preserve">уточненный план </t>
  </si>
  <si>
    <t>Государственное управление и местное самоуправление</t>
  </si>
  <si>
    <t>Военкомат</t>
  </si>
  <si>
    <t xml:space="preserve">Правоохранительная деятельность  </t>
  </si>
  <si>
    <t>Национальная  экономика</t>
  </si>
  <si>
    <t>Ж К Х</t>
  </si>
  <si>
    <t>Охрана окружающей среды</t>
  </si>
  <si>
    <t>Образование</t>
  </si>
  <si>
    <t xml:space="preserve">Культура         </t>
  </si>
  <si>
    <t>Здравоохранение</t>
  </si>
  <si>
    <t>Социальная политика</t>
  </si>
  <si>
    <t>Физическая культура</t>
  </si>
  <si>
    <t>Межбюджетные трансферты</t>
  </si>
  <si>
    <t>ИТОГО  РАСХОДОВ:</t>
  </si>
  <si>
    <t>Дефицит (-),  профицит (+)</t>
  </si>
  <si>
    <t>дотации</t>
  </si>
  <si>
    <t>Налог на добычу полезных ископаемых</t>
  </si>
  <si>
    <t>-</t>
  </si>
  <si>
    <t>Исполнение консолидированного бюджета Новошешминского муниципального района по доходам и расходам на 01.04.2022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</si>
</sst>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Arial Cyr"/>
      <charset val="204"/>
    </font>
    <font>
      <b/>
      <i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12" fillId="0" borderId="4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1" fontId="2" fillId="0" borderId="3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6" fillId="0" borderId="5" xfId="1" applyFont="1" applyBorder="1" applyAlignment="1">
      <alignment horizontal="right" vertical="center" wrapText="1"/>
    </xf>
    <xf numFmtId="0" fontId="1" fillId="0" borderId="5" xfId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1"/>
  <sheetViews>
    <sheetView tabSelected="1" workbookViewId="0">
      <selection activeCell="I25" sqref="I25"/>
    </sheetView>
  </sheetViews>
  <sheetFormatPr defaultRowHeight="15" x14ac:dyDescent="0.25"/>
  <cols>
    <col min="1" max="1" width="46.85546875" customWidth="1"/>
    <col min="2" max="2" width="13.85546875" customWidth="1"/>
    <col min="3" max="3" width="11.85546875" customWidth="1"/>
  </cols>
  <sheetData>
    <row r="2" spans="1:4" ht="52.5" customHeight="1" x14ac:dyDescent="0.25">
      <c r="A2" s="32" t="s">
        <v>57</v>
      </c>
      <c r="B2" s="32"/>
      <c r="C2" s="32"/>
      <c r="D2" s="32"/>
    </row>
    <row r="3" spans="1:4" ht="15.75" x14ac:dyDescent="0.25">
      <c r="A3" s="9"/>
      <c r="B3" s="9"/>
      <c r="C3" s="33" t="s">
        <v>0</v>
      </c>
      <c r="D3" s="34"/>
    </row>
    <row r="4" spans="1:4" x14ac:dyDescent="0.25">
      <c r="A4" s="27" t="s">
        <v>1</v>
      </c>
      <c r="B4" s="35" t="s">
        <v>2</v>
      </c>
      <c r="C4" s="35" t="s">
        <v>3</v>
      </c>
      <c r="D4" s="27" t="s">
        <v>4</v>
      </c>
    </row>
    <row r="5" spans="1:4" x14ac:dyDescent="0.25">
      <c r="A5" s="28"/>
      <c r="B5" s="35"/>
      <c r="C5" s="35"/>
      <c r="D5" s="31"/>
    </row>
    <row r="6" spans="1:4" x14ac:dyDescent="0.25">
      <c r="A6" s="29"/>
      <c r="B6" s="35"/>
      <c r="C6" s="35"/>
      <c r="D6" s="29"/>
    </row>
    <row r="7" spans="1:4" ht="15.75" x14ac:dyDescent="0.25">
      <c r="A7" s="7" t="s">
        <v>5</v>
      </c>
      <c r="B7" s="11">
        <f>B8+B9+B10+B16+B21</f>
        <v>171254.7</v>
      </c>
      <c r="C7" s="11">
        <f>C8+C9+C10+C16+C21+C20</f>
        <v>60830.3</v>
      </c>
      <c r="D7" s="11">
        <f>C7/B7%</f>
        <v>35.52036820011363</v>
      </c>
    </row>
    <row r="8" spans="1:4" ht="15.75" x14ac:dyDescent="0.25">
      <c r="A8" s="3" t="s">
        <v>6</v>
      </c>
      <c r="B8" s="19">
        <v>112004.7</v>
      </c>
      <c r="C8" s="19">
        <v>41954</v>
      </c>
      <c r="D8" s="12">
        <f t="shared" ref="D8:D29" si="0">C8/B8%</f>
        <v>37.4573567002099</v>
      </c>
    </row>
    <row r="9" spans="1:4" ht="15.75" x14ac:dyDescent="0.25">
      <c r="A9" s="3" t="s">
        <v>7</v>
      </c>
      <c r="B9" s="19">
        <v>18100</v>
      </c>
      <c r="C9" s="19">
        <v>4846.8999999999996</v>
      </c>
      <c r="D9" s="12">
        <f t="shared" si="0"/>
        <v>26.77845303867403</v>
      </c>
    </row>
    <row r="10" spans="1:4" ht="15.75" x14ac:dyDescent="0.25">
      <c r="A10" s="3" t="s">
        <v>8</v>
      </c>
      <c r="B10" s="19">
        <f>B12+B13+B14+B15</f>
        <v>8317</v>
      </c>
      <c r="C10" s="19">
        <f>C12+C13+C14+C15</f>
        <v>2838.9</v>
      </c>
      <c r="D10" s="11">
        <f t="shared" si="0"/>
        <v>34.133702056029819</v>
      </c>
    </row>
    <row r="11" spans="1:4" ht="15.75" x14ac:dyDescent="0.25">
      <c r="A11" s="5" t="s">
        <v>9</v>
      </c>
      <c r="B11" s="20"/>
      <c r="C11" s="20"/>
      <c r="D11" s="12"/>
    </row>
    <row r="12" spans="1:4" ht="15.75" x14ac:dyDescent="0.25">
      <c r="A12" s="5" t="s">
        <v>10</v>
      </c>
      <c r="B12" s="20">
        <v>0</v>
      </c>
      <c r="C12" s="20">
        <v>15.1</v>
      </c>
      <c r="D12" s="18" t="s">
        <v>56</v>
      </c>
    </row>
    <row r="13" spans="1:4" ht="15.75" x14ac:dyDescent="0.25">
      <c r="A13" s="5" t="s">
        <v>11</v>
      </c>
      <c r="B13" s="20">
        <v>3731</v>
      </c>
      <c r="C13" s="20">
        <v>845.5</v>
      </c>
      <c r="D13" s="12">
        <f t="shared" si="0"/>
        <v>22.661484856606805</v>
      </c>
    </row>
    <row r="14" spans="1:4" ht="15.75" x14ac:dyDescent="0.25">
      <c r="A14" s="5" t="s">
        <v>12</v>
      </c>
      <c r="B14" s="20">
        <v>1530</v>
      </c>
      <c r="C14" s="20">
        <v>872.8</v>
      </c>
      <c r="D14" s="12">
        <f t="shared" si="0"/>
        <v>57.045751633986924</v>
      </c>
    </row>
    <row r="15" spans="1:4" ht="15.75" x14ac:dyDescent="0.25">
      <c r="A15" s="5" t="s">
        <v>13</v>
      </c>
      <c r="B15" s="20">
        <v>3056</v>
      </c>
      <c r="C15" s="20">
        <v>1105.5</v>
      </c>
      <c r="D15" s="12">
        <f t="shared" si="0"/>
        <v>36.174738219895289</v>
      </c>
    </row>
    <row r="16" spans="1:4" ht="15.75" x14ac:dyDescent="0.25">
      <c r="A16" s="3" t="s">
        <v>14</v>
      </c>
      <c r="B16" s="19">
        <f>B18+B19</f>
        <v>31627</v>
      </c>
      <c r="C16" s="19">
        <f>C18+C19</f>
        <v>10741.3</v>
      </c>
      <c r="D16" s="11">
        <f t="shared" si="0"/>
        <v>33.962437158124388</v>
      </c>
    </row>
    <row r="17" spans="1:4" ht="15.75" x14ac:dyDescent="0.25">
      <c r="A17" s="5" t="s">
        <v>9</v>
      </c>
      <c r="B17" s="20"/>
      <c r="C17" s="20"/>
      <c r="D17" s="12"/>
    </row>
    <row r="18" spans="1:4" ht="15.75" x14ac:dyDescent="0.25">
      <c r="A18" s="5" t="s">
        <v>15</v>
      </c>
      <c r="B18" s="20">
        <v>3925</v>
      </c>
      <c r="C18" s="20">
        <v>16.899999999999999</v>
      </c>
      <c r="D18" s="12">
        <f t="shared" si="0"/>
        <v>0.43057324840764327</v>
      </c>
    </row>
    <row r="19" spans="1:4" ht="15.75" x14ac:dyDescent="0.25">
      <c r="A19" s="5" t="s">
        <v>16</v>
      </c>
      <c r="B19" s="20">
        <v>27702</v>
      </c>
      <c r="C19" s="20">
        <v>10724.4</v>
      </c>
      <c r="D19" s="12">
        <f t="shared" si="0"/>
        <v>38.71345029239766</v>
      </c>
    </row>
    <row r="20" spans="1:4" ht="15.75" x14ac:dyDescent="0.25">
      <c r="A20" s="3" t="s">
        <v>55</v>
      </c>
      <c r="B20" s="19">
        <v>0</v>
      </c>
      <c r="C20" s="19">
        <v>0</v>
      </c>
      <c r="D20" s="11">
        <v>0</v>
      </c>
    </row>
    <row r="21" spans="1:4" ht="15.75" x14ac:dyDescent="0.25">
      <c r="A21" s="3" t="s">
        <v>17</v>
      </c>
      <c r="B21" s="19">
        <v>1206</v>
      </c>
      <c r="C21" s="19">
        <v>449.2</v>
      </c>
      <c r="D21" s="12">
        <f t="shared" si="0"/>
        <v>37.247097844112766</v>
      </c>
    </row>
    <row r="22" spans="1:4" ht="15.75" x14ac:dyDescent="0.25">
      <c r="A22" s="7" t="s">
        <v>18</v>
      </c>
      <c r="B22" s="19">
        <f>B23+B24+B25+B26+B27+B28</f>
        <v>11738</v>
      </c>
      <c r="C22" s="19">
        <f>C23+C24+C25+C26+C27+C28</f>
        <v>7196.5</v>
      </c>
      <c r="D22" s="11">
        <f t="shared" si="0"/>
        <v>61.309422388822632</v>
      </c>
    </row>
    <row r="23" spans="1:4" ht="25.5" x14ac:dyDescent="0.25">
      <c r="A23" s="5" t="s">
        <v>19</v>
      </c>
      <c r="B23" s="20">
        <v>10307</v>
      </c>
      <c r="C23" s="20">
        <v>2951.5</v>
      </c>
      <c r="D23" s="12">
        <f t="shared" si="0"/>
        <v>28.635878529154944</v>
      </c>
    </row>
    <row r="24" spans="1:4" ht="25.5" x14ac:dyDescent="0.25">
      <c r="A24" s="5" t="s">
        <v>20</v>
      </c>
      <c r="B24" s="20">
        <v>238</v>
      </c>
      <c r="C24" s="20">
        <v>123.7</v>
      </c>
      <c r="D24" s="12">
        <f t="shared" si="0"/>
        <v>51.97478991596639</v>
      </c>
    </row>
    <row r="25" spans="1:4" ht="15.75" x14ac:dyDescent="0.25">
      <c r="A25" s="5" t="s">
        <v>21</v>
      </c>
      <c r="B25" s="20">
        <v>0</v>
      </c>
      <c r="C25" s="20">
        <v>146.9</v>
      </c>
      <c r="D25" s="18" t="s">
        <v>56</v>
      </c>
    </row>
    <row r="26" spans="1:4" ht="15.75" x14ac:dyDescent="0.25">
      <c r="A26" s="5" t="s">
        <v>22</v>
      </c>
      <c r="B26" s="20">
        <v>493</v>
      </c>
      <c r="C26" s="20">
        <v>29.1</v>
      </c>
      <c r="D26" s="12">
        <f t="shared" si="0"/>
        <v>5.9026369168357</v>
      </c>
    </row>
    <row r="27" spans="1:4" ht="25.5" x14ac:dyDescent="0.25">
      <c r="A27" s="5" t="s">
        <v>23</v>
      </c>
      <c r="B27" s="20">
        <v>700</v>
      </c>
      <c r="C27" s="20">
        <v>455.2</v>
      </c>
      <c r="D27" s="12">
        <f t="shared" si="0"/>
        <v>65.028571428571425</v>
      </c>
    </row>
    <row r="28" spans="1:4" ht="15.75" x14ac:dyDescent="0.25">
      <c r="A28" s="3" t="s">
        <v>24</v>
      </c>
      <c r="B28" s="19">
        <v>0</v>
      </c>
      <c r="C28" s="19">
        <v>3490.1</v>
      </c>
      <c r="D28" s="18" t="s">
        <v>56</v>
      </c>
    </row>
    <row r="29" spans="1:4" ht="25.5" x14ac:dyDescent="0.25">
      <c r="A29" s="4" t="s">
        <v>25</v>
      </c>
      <c r="B29" s="19">
        <f>B7+B22</f>
        <v>182992.7</v>
      </c>
      <c r="C29" s="19">
        <f>C7+C22</f>
        <v>68026.8</v>
      </c>
      <c r="D29" s="11">
        <f t="shared" si="0"/>
        <v>37.174597675207806</v>
      </c>
    </row>
    <row r="30" spans="1:4" x14ac:dyDescent="0.25">
      <c r="A30" s="27" t="s">
        <v>1</v>
      </c>
      <c r="B30" s="30" t="s">
        <v>26</v>
      </c>
      <c r="C30" s="30" t="s">
        <v>27</v>
      </c>
      <c r="D30" s="27" t="s">
        <v>4</v>
      </c>
    </row>
    <row r="31" spans="1:4" x14ac:dyDescent="0.25">
      <c r="A31" s="28"/>
      <c r="B31" s="30"/>
      <c r="C31" s="30"/>
      <c r="D31" s="31"/>
    </row>
    <row r="32" spans="1:4" x14ac:dyDescent="0.25">
      <c r="A32" s="29"/>
      <c r="B32" s="30"/>
      <c r="C32" s="30"/>
      <c r="D32" s="29"/>
    </row>
    <row r="33" spans="1:4" ht="15.75" x14ac:dyDescent="0.25">
      <c r="A33" s="15" t="s">
        <v>28</v>
      </c>
      <c r="B33" s="21">
        <f>B35+B36+B37+B38+B39+B40+B41+B42+B34</f>
        <v>444811.50000000006</v>
      </c>
      <c r="C33" s="21">
        <f>C34+C35+C36+C37+C38+C40+C42+C39</f>
        <v>138691.89999999997</v>
      </c>
      <c r="D33" s="16">
        <f>C33/B33%</f>
        <v>31.179926777972231</v>
      </c>
    </row>
    <row r="34" spans="1:4" ht="15.75" x14ac:dyDescent="0.25">
      <c r="A34" s="17" t="s">
        <v>54</v>
      </c>
      <c r="B34" s="22">
        <v>2376.4</v>
      </c>
      <c r="C34" s="22">
        <v>594</v>
      </c>
      <c r="D34" s="18">
        <f>C34/B34%</f>
        <v>24.995791954216461</v>
      </c>
    </row>
    <row r="35" spans="1:4" ht="15.75" x14ac:dyDescent="0.25">
      <c r="A35" s="17" t="s">
        <v>29</v>
      </c>
      <c r="B35" s="22">
        <v>254080.1</v>
      </c>
      <c r="C35" s="22">
        <v>97501.9</v>
      </c>
      <c r="D35" s="18">
        <f t="shared" ref="D35:D43" si="1">C35/B35%</f>
        <v>38.374473246822554</v>
      </c>
    </row>
    <row r="36" spans="1:4" ht="15.75" x14ac:dyDescent="0.25">
      <c r="A36" s="17" t="s">
        <v>30</v>
      </c>
      <c r="B36" s="22">
        <v>154335.70000000001</v>
      </c>
      <c r="C36" s="22">
        <v>41111.199999999997</v>
      </c>
      <c r="D36" s="18">
        <f t="shared" si="1"/>
        <v>26.637518085575788</v>
      </c>
    </row>
    <row r="37" spans="1:4" ht="15.75" x14ac:dyDescent="0.25">
      <c r="A37" s="17" t="s">
        <v>31</v>
      </c>
      <c r="B37" s="22">
        <v>34019.300000000003</v>
      </c>
      <c r="C37" s="22">
        <v>8426.5</v>
      </c>
      <c r="D37" s="18">
        <f t="shared" si="1"/>
        <v>24.769763046270789</v>
      </c>
    </row>
    <row r="38" spans="1:4" ht="25.5" x14ac:dyDescent="0.25">
      <c r="A38" s="17" t="s">
        <v>32</v>
      </c>
      <c r="B38" s="22">
        <v>0</v>
      </c>
      <c r="C38" s="22">
        <v>0</v>
      </c>
      <c r="D38" s="18" t="s">
        <v>56</v>
      </c>
    </row>
    <row r="39" spans="1:4" ht="42" customHeight="1" x14ac:dyDescent="0.25">
      <c r="A39" s="17" t="s">
        <v>33</v>
      </c>
      <c r="B39" s="22">
        <v>0</v>
      </c>
      <c r="C39" s="22">
        <v>0</v>
      </c>
      <c r="D39" s="18" t="s">
        <v>56</v>
      </c>
    </row>
    <row r="40" spans="1:4" ht="15.75" x14ac:dyDescent="0.25">
      <c r="A40" s="17" t="s">
        <v>34</v>
      </c>
      <c r="B40" s="22">
        <v>0</v>
      </c>
      <c r="C40" s="22">
        <v>-8941.7000000000007</v>
      </c>
      <c r="D40" s="18" t="s">
        <v>56</v>
      </c>
    </row>
    <row r="41" spans="1:4" ht="89.25" hidden="1" x14ac:dyDescent="0.25">
      <c r="A41" s="17" t="s">
        <v>35</v>
      </c>
      <c r="B41" s="22"/>
      <c r="C41" s="22"/>
      <c r="D41" s="18" t="e">
        <f t="shared" si="1"/>
        <v>#DIV/0!</v>
      </c>
    </row>
    <row r="42" spans="1:4" ht="25.5" hidden="1" x14ac:dyDescent="0.25">
      <c r="A42" s="15" t="s">
        <v>36</v>
      </c>
      <c r="B42" s="21"/>
      <c r="C42" s="22"/>
      <c r="D42" s="18"/>
    </row>
    <row r="43" spans="1:4" ht="15.75" x14ac:dyDescent="0.25">
      <c r="A43" s="15" t="s">
        <v>37</v>
      </c>
      <c r="B43" s="21">
        <f>B29+B33</f>
        <v>627804.20000000007</v>
      </c>
      <c r="C43" s="21">
        <f>C29+C33</f>
        <v>206718.69999999995</v>
      </c>
      <c r="D43" s="16">
        <f t="shared" si="1"/>
        <v>32.927256619181577</v>
      </c>
    </row>
    <row r="44" spans="1:4" ht="29.25" customHeight="1" x14ac:dyDescent="0.25"/>
    <row r="45" spans="1:4" ht="40.5" x14ac:dyDescent="0.25">
      <c r="A45" s="8" t="s">
        <v>38</v>
      </c>
      <c r="B45" s="14" t="s">
        <v>39</v>
      </c>
      <c r="C45" s="14" t="s">
        <v>3</v>
      </c>
      <c r="D45" s="14" t="s">
        <v>4</v>
      </c>
    </row>
    <row r="46" spans="1:4" ht="25.5" x14ac:dyDescent="0.25">
      <c r="A46" s="13" t="s">
        <v>40</v>
      </c>
      <c r="B46" s="23">
        <v>80572.899999999994</v>
      </c>
      <c r="C46" s="23">
        <v>19566.099999999999</v>
      </c>
      <c r="D46" s="10">
        <f>C46/B46%</f>
        <v>24.283723187324771</v>
      </c>
    </row>
    <row r="47" spans="1:4" ht="15.75" x14ac:dyDescent="0.25">
      <c r="A47" s="5" t="s">
        <v>41</v>
      </c>
      <c r="B47" s="24">
        <v>1712.6</v>
      </c>
      <c r="C47" s="24">
        <v>319.2</v>
      </c>
      <c r="D47" s="10">
        <f t="shared" ref="D47:D58" si="2">C47/B47%</f>
        <v>18.63832768889408</v>
      </c>
    </row>
    <row r="48" spans="1:4" ht="15.75" x14ac:dyDescent="0.25">
      <c r="A48" s="5" t="s">
        <v>42</v>
      </c>
      <c r="B48" s="36">
        <v>2590.3000000000002</v>
      </c>
      <c r="C48" s="24">
        <v>566.70000000000005</v>
      </c>
      <c r="D48" s="10">
        <f t="shared" si="2"/>
        <v>21.877774775122571</v>
      </c>
    </row>
    <row r="49" spans="1:4" ht="15.75" x14ac:dyDescent="0.25">
      <c r="A49" s="5" t="s">
        <v>43</v>
      </c>
      <c r="B49" s="24">
        <v>31268.2</v>
      </c>
      <c r="C49" s="24">
        <v>3716.2</v>
      </c>
      <c r="D49" s="10">
        <f t="shared" si="2"/>
        <v>11.884918223626558</v>
      </c>
    </row>
    <row r="50" spans="1:4" ht="15.75" x14ac:dyDescent="0.25">
      <c r="A50" s="5" t="s">
        <v>44</v>
      </c>
      <c r="B50" s="24">
        <v>21463.599999999999</v>
      </c>
      <c r="C50" s="24">
        <v>3941.7</v>
      </c>
      <c r="D50" s="10">
        <f t="shared" si="2"/>
        <v>18.364580033172441</v>
      </c>
    </row>
    <row r="51" spans="1:4" ht="15.75" x14ac:dyDescent="0.25">
      <c r="A51" s="5" t="s">
        <v>45</v>
      </c>
      <c r="B51" s="24">
        <v>975</v>
      </c>
      <c r="C51" s="24">
        <v>0</v>
      </c>
      <c r="D51" s="10">
        <f t="shared" si="2"/>
        <v>0</v>
      </c>
    </row>
    <row r="52" spans="1:4" ht="15.75" x14ac:dyDescent="0.25">
      <c r="A52" s="5" t="s">
        <v>46</v>
      </c>
      <c r="B52" s="24">
        <v>374924</v>
      </c>
      <c r="C52" s="24">
        <v>129660.1</v>
      </c>
      <c r="D52" s="10">
        <f t="shared" si="2"/>
        <v>34.583035495193698</v>
      </c>
    </row>
    <row r="53" spans="1:4" ht="15.75" x14ac:dyDescent="0.25">
      <c r="A53" s="5" t="s">
        <v>47</v>
      </c>
      <c r="B53" s="24">
        <v>75948.800000000003</v>
      </c>
      <c r="C53" s="24">
        <v>27637.200000000001</v>
      </c>
      <c r="D53" s="10">
        <f t="shared" si="2"/>
        <v>36.389251706412736</v>
      </c>
    </row>
    <row r="54" spans="1:4" ht="15.75" x14ac:dyDescent="0.25">
      <c r="A54" s="5" t="s">
        <v>48</v>
      </c>
      <c r="B54" s="24">
        <v>213.9</v>
      </c>
      <c r="C54" s="24">
        <v>0</v>
      </c>
      <c r="D54" s="10">
        <f t="shared" si="2"/>
        <v>0</v>
      </c>
    </row>
    <row r="55" spans="1:4" ht="15.75" x14ac:dyDescent="0.25">
      <c r="A55" s="5" t="s">
        <v>49</v>
      </c>
      <c r="B55" s="24">
        <v>18711.3</v>
      </c>
      <c r="C55" s="24">
        <v>2742.4</v>
      </c>
      <c r="D55" s="10">
        <f t="shared" si="2"/>
        <v>14.656384110136656</v>
      </c>
    </row>
    <row r="56" spans="1:4" ht="15.75" x14ac:dyDescent="0.25">
      <c r="A56" s="5" t="s">
        <v>50</v>
      </c>
      <c r="B56" s="24">
        <v>27230.6</v>
      </c>
      <c r="C56" s="24">
        <v>19314.400000000001</v>
      </c>
      <c r="D56" s="10">
        <f t="shared" si="2"/>
        <v>70.929028372492724</v>
      </c>
    </row>
    <row r="57" spans="1:4" ht="15.75" x14ac:dyDescent="0.25">
      <c r="A57" s="5" t="s">
        <v>51</v>
      </c>
      <c r="B57" s="24">
        <v>848.6</v>
      </c>
      <c r="C57" s="24">
        <v>826.4</v>
      </c>
      <c r="D57" s="10">
        <f t="shared" si="2"/>
        <v>97.383926467122308</v>
      </c>
    </row>
    <row r="58" spans="1:4" ht="15.75" x14ac:dyDescent="0.25">
      <c r="A58" s="3" t="s">
        <v>52</v>
      </c>
      <c r="B58" s="25">
        <f>SUM(B46:B57)</f>
        <v>636459.80000000005</v>
      </c>
      <c r="C58" s="25">
        <f>SUM(C46:C57)</f>
        <v>208290.4</v>
      </c>
      <c r="D58" s="26">
        <f t="shared" si="2"/>
        <v>32.726403144393402</v>
      </c>
    </row>
    <row r="59" spans="1:4" ht="15.75" x14ac:dyDescent="0.25">
      <c r="A59" s="3"/>
      <c r="B59" s="25"/>
      <c r="C59" s="25"/>
      <c r="D59" s="2"/>
    </row>
    <row r="60" spans="1:4" ht="15.75" x14ac:dyDescent="0.25">
      <c r="A60" s="3" t="s">
        <v>53</v>
      </c>
      <c r="B60" s="25">
        <f>B43-B58</f>
        <v>-8655.5999999999767</v>
      </c>
      <c r="C60" s="25">
        <f>C43-C58</f>
        <v>-1571.7000000000407</v>
      </c>
      <c r="D60" s="2"/>
    </row>
    <row r="61" spans="1:4" ht="15.75" x14ac:dyDescent="0.25">
      <c r="A61" s="6"/>
      <c r="B61" s="1"/>
      <c r="C61" s="1"/>
      <c r="D61" s="2"/>
    </row>
  </sheetData>
  <mergeCells count="10">
    <mergeCell ref="A30:A32"/>
    <mergeCell ref="B30:B32"/>
    <mergeCell ref="C30:C32"/>
    <mergeCell ref="D30:D32"/>
    <mergeCell ref="A2:D2"/>
    <mergeCell ref="C3:D3"/>
    <mergeCell ref="A4:A6"/>
    <mergeCell ref="B4:B6"/>
    <mergeCell ref="C4:C6"/>
    <mergeCell ref="D4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2021-07-12T08:54:01Z</cp:lastPrinted>
  <dcterms:created xsi:type="dcterms:W3CDTF">2021-02-08T07:57:07Z</dcterms:created>
  <dcterms:modified xsi:type="dcterms:W3CDTF">2022-04-12T05:23:18Z</dcterms:modified>
</cp:coreProperties>
</file>