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7175" windowHeight="9210"/>
  </bookViews>
  <sheets>
    <sheet name="01.07.2021" sheetId="4" r:id="rId1"/>
  </sheets>
  <calcPr calcId="144525"/>
</workbook>
</file>

<file path=xl/calcChain.xml><?xml version="1.0" encoding="utf-8"?>
<calcChain xmlns="http://schemas.openxmlformats.org/spreadsheetml/2006/main">
  <c r="C32" i="4" l="1"/>
  <c r="D27" i="4"/>
  <c r="C57" i="4"/>
  <c r="B57" i="4"/>
  <c r="D56" i="4"/>
  <c r="D55" i="4"/>
  <c r="D54" i="4"/>
  <c r="D53" i="4"/>
  <c r="D52" i="4"/>
  <c r="D51" i="4"/>
  <c r="D50" i="4"/>
  <c r="D49" i="4"/>
  <c r="D48" i="4"/>
  <c r="D47" i="4"/>
  <c r="D46" i="4"/>
  <c r="D45" i="4"/>
  <c r="D40" i="4"/>
  <c r="D36" i="4"/>
  <c r="D35" i="4"/>
  <c r="D34" i="4"/>
  <c r="D33" i="4"/>
  <c r="B32" i="4"/>
  <c r="D26" i="4"/>
  <c r="D25" i="4"/>
  <c r="D23" i="4"/>
  <c r="D22" i="4"/>
  <c r="C21" i="4"/>
  <c r="B21" i="4"/>
  <c r="D20" i="4"/>
  <c r="D19" i="4"/>
  <c r="D18" i="4"/>
  <c r="C16" i="4"/>
  <c r="B16" i="4"/>
  <c r="D14" i="4"/>
  <c r="D13" i="4"/>
  <c r="D12" i="4"/>
  <c r="C10" i="4"/>
  <c r="D10" i="4" s="1"/>
  <c r="B10" i="4"/>
  <c r="D9" i="4"/>
  <c r="D8" i="4"/>
  <c r="D16" i="4" l="1"/>
  <c r="B7" i="4"/>
  <c r="D57" i="4"/>
  <c r="D32" i="4"/>
  <c r="B28" i="4"/>
  <c r="B42" i="4" s="1"/>
  <c r="B59" i="4" s="1"/>
  <c r="D21" i="4"/>
  <c r="C7" i="4"/>
  <c r="C28" i="4" s="1"/>
  <c r="C42" i="4" s="1"/>
  <c r="D7" i="4" l="1"/>
  <c r="D28" i="4"/>
  <c r="C59" i="4"/>
  <c r="D42" i="4"/>
</calcChain>
</file>

<file path=xl/sharedStrings.xml><?xml version="1.0" encoding="utf-8"?>
<sst xmlns="http://schemas.openxmlformats.org/spreadsheetml/2006/main" count="65" uniqueCount="58">
  <si>
    <t xml:space="preserve">         тыс. руб.</t>
  </si>
  <si>
    <t>Наименование  показателей</t>
  </si>
  <si>
    <t xml:space="preserve">Уточненный план  </t>
  </si>
  <si>
    <t>Исполнено</t>
  </si>
  <si>
    <t>% исполнения</t>
  </si>
  <si>
    <t>Налоговые доходы</t>
  </si>
  <si>
    <t>Налог на доходы физ. лиц</t>
  </si>
  <si>
    <t>Налоги на товары (работы, услуги)</t>
  </si>
  <si>
    <t>Налоги на совокупный доход</t>
  </si>
  <si>
    <t>в том числе:</t>
  </si>
  <si>
    <t xml:space="preserve">-единый налог на вмененный доход               </t>
  </si>
  <si>
    <t>-упрощенная система налогообложения</t>
  </si>
  <si>
    <t xml:space="preserve"> - сельхоз. налог</t>
  </si>
  <si>
    <t xml:space="preserve"> - патент</t>
  </si>
  <si>
    <t xml:space="preserve">Налоги на  имущество </t>
  </si>
  <si>
    <t>- налог на имущество физических лиц</t>
  </si>
  <si>
    <t>- земельный налог</t>
  </si>
  <si>
    <t>Государственная пошлина</t>
  </si>
  <si>
    <t>Неналоговые доходы</t>
  </si>
  <si>
    <t>-доходы от использования имущества, находящегося в муниципальной собственности</t>
  </si>
  <si>
    <t>-плата за негативное воздействие на окружающую среду</t>
  </si>
  <si>
    <t xml:space="preserve"> - доходы от оказания платных услуг</t>
  </si>
  <si>
    <t>-штрафы</t>
  </si>
  <si>
    <t>-доходы от продаж материальных и нематериальных активов</t>
  </si>
  <si>
    <t>Прочие неналоговые доходы</t>
  </si>
  <si>
    <t xml:space="preserve">         ИТОГО НАЛОГОВЫХ, НЕНАЛОГОВЫХ ДОХОДОВ </t>
  </si>
  <si>
    <t xml:space="preserve">Уточненный план                                     </t>
  </si>
  <si>
    <t xml:space="preserve">Исполнено </t>
  </si>
  <si>
    <t>Безвозмездные  перечисления</t>
  </si>
  <si>
    <t xml:space="preserve"> -субсидии</t>
  </si>
  <si>
    <t>-субвенции</t>
  </si>
  <si>
    <t>-иные межбюджетные трансферты</t>
  </si>
  <si>
    <t>Безвозмездные поступления от негосударственных организаций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</si>
  <si>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</si>
  <si>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</si>
  <si>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</si>
  <si>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 и субвенций из бюджетов муниципальных районов</t>
  </si>
  <si>
    <t xml:space="preserve">          ВСЕГО   ДОХОДОВ:</t>
  </si>
  <si>
    <t>РАСХОДЫ:</t>
  </si>
  <si>
    <t xml:space="preserve">уточненный план </t>
  </si>
  <si>
    <t>Государственное управление и местное самоуправление</t>
  </si>
  <si>
    <t>Военкомат</t>
  </si>
  <si>
    <t xml:space="preserve">Правоохранительная деятельность  </t>
  </si>
  <si>
    <t>Национальная  экономика</t>
  </si>
  <si>
    <t>Ж К Х</t>
  </si>
  <si>
    <t>Охрана окружающей среды</t>
  </si>
  <si>
    <t>Образование</t>
  </si>
  <si>
    <t xml:space="preserve">Культура         </t>
  </si>
  <si>
    <t>Здравоохранение</t>
  </si>
  <si>
    <t>Социальная политика</t>
  </si>
  <si>
    <t>Физическая культура</t>
  </si>
  <si>
    <t>Межбюджетные трансферты</t>
  </si>
  <si>
    <t>ИТОГО  РАСХОДОВ:</t>
  </si>
  <si>
    <t>Дефицит (-),  профицит (+)</t>
  </si>
  <si>
    <t>дотации</t>
  </si>
  <si>
    <t>св.200</t>
  </si>
  <si>
    <t>Исполнение консолидированного бюджета Новошешминского муниципального района по доходам и расходам на 01.07.2021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</si>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</sst>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" fontId="2" fillId="0" borderId="3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1" fillId="0" borderId="5" xfId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tabSelected="1" workbookViewId="0">
      <selection activeCell="F21" sqref="F21"/>
    </sheetView>
  </sheetViews>
  <sheetFormatPr defaultRowHeight="15" x14ac:dyDescent="0.25"/>
  <cols>
    <col min="1" max="1" width="46.85546875" customWidth="1"/>
    <col min="2" max="2" width="13.85546875" customWidth="1"/>
    <col min="3" max="3" width="12.85546875" customWidth="1"/>
  </cols>
  <sheetData>
    <row r="2" spans="1:4" ht="52.5" customHeight="1" x14ac:dyDescent="0.25">
      <c r="A2" s="32" t="s">
        <v>56</v>
      </c>
      <c r="B2" s="32"/>
      <c r="C2" s="32"/>
      <c r="D2" s="32"/>
    </row>
    <row r="3" spans="1:4" ht="15.75" x14ac:dyDescent="0.25">
      <c r="A3" s="9"/>
      <c r="B3" s="9"/>
      <c r="C3" s="33" t="s">
        <v>0</v>
      </c>
      <c r="D3" s="34"/>
    </row>
    <row r="4" spans="1:4" x14ac:dyDescent="0.25">
      <c r="A4" s="27" t="s">
        <v>1</v>
      </c>
      <c r="B4" s="35" t="s">
        <v>2</v>
      </c>
      <c r="C4" s="35" t="s">
        <v>3</v>
      </c>
      <c r="D4" s="27" t="s">
        <v>4</v>
      </c>
    </row>
    <row r="5" spans="1:4" x14ac:dyDescent="0.25">
      <c r="A5" s="28"/>
      <c r="B5" s="35"/>
      <c r="C5" s="35"/>
      <c r="D5" s="31"/>
    </row>
    <row r="6" spans="1:4" x14ac:dyDescent="0.25">
      <c r="A6" s="29"/>
      <c r="B6" s="35"/>
      <c r="C6" s="35"/>
      <c r="D6" s="29"/>
    </row>
    <row r="7" spans="1:4" ht="15.75" x14ac:dyDescent="0.25">
      <c r="A7" s="7" t="s">
        <v>5</v>
      </c>
      <c r="B7" s="11">
        <f>B8+B9+B10+B16+B20</f>
        <v>144333</v>
      </c>
      <c r="C7" s="11">
        <f>C8+C9+C10+C16+C20</f>
        <v>89966.3</v>
      </c>
      <c r="D7" s="11">
        <f>C7/B7%</f>
        <v>62.332453423679965</v>
      </c>
    </row>
    <row r="8" spans="1:4" ht="15.75" x14ac:dyDescent="0.25">
      <c r="A8" s="3" t="s">
        <v>6</v>
      </c>
      <c r="B8" s="19">
        <v>91149</v>
      </c>
      <c r="C8" s="19">
        <v>62006.5</v>
      </c>
      <c r="D8" s="12">
        <f t="shared" ref="D8:D28" si="0">C8/B8%</f>
        <v>68.027625097368045</v>
      </c>
    </row>
    <row r="9" spans="1:4" ht="15.75" x14ac:dyDescent="0.25">
      <c r="A9" s="3" t="s">
        <v>7</v>
      </c>
      <c r="B9" s="19">
        <v>17200</v>
      </c>
      <c r="C9" s="19">
        <v>8251</v>
      </c>
      <c r="D9" s="12">
        <f t="shared" si="0"/>
        <v>47.970930232558139</v>
      </c>
    </row>
    <row r="10" spans="1:4" ht="15.75" x14ac:dyDescent="0.25">
      <c r="A10" s="3" t="s">
        <v>8</v>
      </c>
      <c r="B10" s="19">
        <f>B12+B13+B14+B15</f>
        <v>5880</v>
      </c>
      <c r="C10" s="19">
        <f>C12+C13+C14+C15</f>
        <v>6268.4</v>
      </c>
      <c r="D10" s="11">
        <f t="shared" si="0"/>
        <v>106.60544217687075</v>
      </c>
    </row>
    <row r="11" spans="1:4" ht="15.75" x14ac:dyDescent="0.25">
      <c r="A11" s="5" t="s">
        <v>9</v>
      </c>
      <c r="B11" s="20"/>
      <c r="C11" s="20"/>
      <c r="D11" s="12"/>
    </row>
    <row r="12" spans="1:4" ht="15.75" x14ac:dyDescent="0.25">
      <c r="A12" s="5" t="s">
        <v>10</v>
      </c>
      <c r="B12" s="20">
        <v>1226</v>
      </c>
      <c r="C12" s="20">
        <v>1111.5</v>
      </c>
      <c r="D12" s="12">
        <f t="shared" si="0"/>
        <v>90.660685154975525</v>
      </c>
    </row>
    <row r="13" spans="1:4" ht="15.75" x14ac:dyDescent="0.25">
      <c r="A13" s="5" t="s">
        <v>11</v>
      </c>
      <c r="B13" s="20">
        <v>3584</v>
      </c>
      <c r="C13" s="20">
        <v>1822.5</v>
      </c>
      <c r="D13" s="12">
        <f t="shared" si="0"/>
        <v>50.851004464285708</v>
      </c>
    </row>
    <row r="14" spans="1:4" ht="15.75" x14ac:dyDescent="0.25">
      <c r="A14" s="5" t="s">
        <v>12</v>
      </c>
      <c r="B14" s="20">
        <v>1035</v>
      </c>
      <c r="C14" s="20">
        <v>1332.3</v>
      </c>
      <c r="D14" s="12">
        <f t="shared" si="0"/>
        <v>128.72463768115941</v>
      </c>
    </row>
    <row r="15" spans="1:4" ht="15.75" x14ac:dyDescent="0.25">
      <c r="A15" s="5" t="s">
        <v>13</v>
      </c>
      <c r="B15" s="20">
        <v>35</v>
      </c>
      <c r="C15" s="20">
        <v>2002.1</v>
      </c>
      <c r="D15" s="12" t="s">
        <v>55</v>
      </c>
    </row>
    <row r="16" spans="1:4" ht="15.75" x14ac:dyDescent="0.25">
      <c r="A16" s="3" t="s">
        <v>14</v>
      </c>
      <c r="B16" s="19">
        <f>B18+B19</f>
        <v>29039</v>
      </c>
      <c r="C16" s="19">
        <f>C18+C19</f>
        <v>12835.6</v>
      </c>
      <c r="D16" s="11">
        <f t="shared" si="0"/>
        <v>44.201246599400811</v>
      </c>
    </row>
    <row r="17" spans="1:4" ht="15.75" x14ac:dyDescent="0.25">
      <c r="A17" s="5" t="s">
        <v>9</v>
      </c>
      <c r="B17" s="20"/>
      <c r="C17" s="20"/>
      <c r="D17" s="12"/>
    </row>
    <row r="18" spans="1:4" ht="15.75" x14ac:dyDescent="0.25">
      <c r="A18" s="5" t="s">
        <v>15</v>
      </c>
      <c r="B18" s="20">
        <v>3543</v>
      </c>
      <c r="C18" s="20">
        <v>150</v>
      </c>
      <c r="D18" s="12">
        <f t="shared" si="0"/>
        <v>4.2337002540220157</v>
      </c>
    </row>
    <row r="19" spans="1:4" ht="15.75" x14ac:dyDescent="0.25">
      <c r="A19" s="5" t="s">
        <v>16</v>
      </c>
      <c r="B19" s="20">
        <v>25496</v>
      </c>
      <c r="C19" s="20">
        <v>12685.6</v>
      </c>
      <c r="D19" s="12">
        <f t="shared" si="0"/>
        <v>49.755255726388455</v>
      </c>
    </row>
    <row r="20" spans="1:4" ht="15.75" x14ac:dyDescent="0.25">
      <c r="A20" s="3" t="s">
        <v>17</v>
      </c>
      <c r="B20" s="19">
        <v>1065</v>
      </c>
      <c r="C20" s="19">
        <v>604.79999999999995</v>
      </c>
      <c r="D20" s="12">
        <f t="shared" si="0"/>
        <v>56.788732394366193</v>
      </c>
    </row>
    <row r="21" spans="1:4" ht="15.75" x14ac:dyDescent="0.25">
      <c r="A21" s="7" t="s">
        <v>18</v>
      </c>
      <c r="B21" s="19">
        <f>B22+B23+B24+B25+B26+B27</f>
        <v>13520.5</v>
      </c>
      <c r="C21" s="19">
        <f>C22+C23+C24+C25+C26+C27</f>
        <v>8877.7000000000007</v>
      </c>
      <c r="D21" s="11">
        <f t="shared" si="0"/>
        <v>65.661033245811907</v>
      </c>
    </row>
    <row r="22" spans="1:4" ht="25.5" x14ac:dyDescent="0.25">
      <c r="A22" s="5" t="s">
        <v>19</v>
      </c>
      <c r="B22" s="20">
        <v>8978.6</v>
      </c>
      <c r="C22" s="20">
        <v>5164.7</v>
      </c>
      <c r="D22" s="12">
        <f t="shared" si="0"/>
        <v>57.522330875637621</v>
      </c>
    </row>
    <row r="23" spans="1:4" ht="25.5" x14ac:dyDescent="0.25">
      <c r="A23" s="5" t="s">
        <v>20</v>
      </c>
      <c r="B23" s="20">
        <v>396</v>
      </c>
      <c r="C23" s="20">
        <v>-1429.9</v>
      </c>
      <c r="D23" s="12">
        <f t="shared" si="0"/>
        <v>-361.0858585858586</v>
      </c>
    </row>
    <row r="24" spans="1:4" ht="15.75" x14ac:dyDescent="0.25">
      <c r="A24" s="5" t="s">
        <v>21</v>
      </c>
      <c r="B24" s="20">
        <v>253.3</v>
      </c>
      <c r="C24" s="20">
        <v>772.4</v>
      </c>
      <c r="D24" s="12">
        <v>0</v>
      </c>
    </row>
    <row r="25" spans="1:4" ht="15.75" x14ac:dyDescent="0.25">
      <c r="A25" s="5" t="s">
        <v>22</v>
      </c>
      <c r="B25" s="20">
        <v>221</v>
      </c>
      <c r="C25" s="20">
        <v>236.5</v>
      </c>
      <c r="D25" s="12">
        <f t="shared" si="0"/>
        <v>107.01357466063348</v>
      </c>
    </row>
    <row r="26" spans="1:4" ht="25.5" x14ac:dyDescent="0.25">
      <c r="A26" s="5" t="s">
        <v>23</v>
      </c>
      <c r="B26" s="20">
        <v>400</v>
      </c>
      <c r="C26" s="20">
        <v>818</v>
      </c>
      <c r="D26" s="12">
        <f t="shared" si="0"/>
        <v>204.5</v>
      </c>
    </row>
    <row r="27" spans="1:4" ht="15.75" x14ac:dyDescent="0.25">
      <c r="A27" s="3" t="s">
        <v>24</v>
      </c>
      <c r="B27" s="19">
        <v>3271.6</v>
      </c>
      <c r="C27" s="19">
        <v>3316</v>
      </c>
      <c r="D27" s="12">
        <f t="shared" si="0"/>
        <v>101.35713412397604</v>
      </c>
    </row>
    <row r="28" spans="1:4" ht="25.5" x14ac:dyDescent="0.25">
      <c r="A28" s="4" t="s">
        <v>25</v>
      </c>
      <c r="B28" s="19">
        <f>B7+B21</f>
        <v>157853.5</v>
      </c>
      <c r="C28" s="19">
        <f>C7+C21</f>
        <v>98844</v>
      </c>
      <c r="D28" s="11">
        <f t="shared" si="0"/>
        <v>62.617553617753167</v>
      </c>
    </row>
    <row r="29" spans="1:4" x14ac:dyDescent="0.25">
      <c r="A29" s="27" t="s">
        <v>1</v>
      </c>
      <c r="B29" s="30" t="s">
        <v>26</v>
      </c>
      <c r="C29" s="30" t="s">
        <v>27</v>
      </c>
      <c r="D29" s="27" t="s">
        <v>4</v>
      </c>
    </row>
    <row r="30" spans="1:4" x14ac:dyDescent="0.25">
      <c r="A30" s="28"/>
      <c r="B30" s="30"/>
      <c r="C30" s="30"/>
      <c r="D30" s="31"/>
    </row>
    <row r="31" spans="1:4" x14ac:dyDescent="0.25">
      <c r="A31" s="29"/>
      <c r="B31" s="30"/>
      <c r="C31" s="30"/>
      <c r="D31" s="29"/>
    </row>
    <row r="32" spans="1:4" ht="15.75" x14ac:dyDescent="0.25">
      <c r="A32" s="15" t="s">
        <v>28</v>
      </c>
      <c r="B32" s="21">
        <f>B34+B35+B36+B37+B38+B39+B40+B41+B33</f>
        <v>434999.8</v>
      </c>
      <c r="C32" s="21">
        <f>C33+C34+C35+C36+C37+C39+C41</f>
        <v>265287.69999999995</v>
      </c>
      <c r="D32" s="16">
        <f>C32/B32%</f>
        <v>60.985706200324685</v>
      </c>
    </row>
    <row r="33" spans="1:4" ht="15.75" x14ac:dyDescent="0.25">
      <c r="A33" s="17" t="s">
        <v>54</v>
      </c>
      <c r="B33" s="22">
        <v>12151.8</v>
      </c>
      <c r="C33" s="22">
        <v>6076</v>
      </c>
      <c r="D33" s="18">
        <f>C33/B33%</f>
        <v>50.000822923352928</v>
      </c>
    </row>
    <row r="34" spans="1:4" ht="15.75" x14ac:dyDescent="0.25">
      <c r="A34" s="17" t="s">
        <v>29</v>
      </c>
      <c r="B34" s="22">
        <v>148430.9</v>
      </c>
      <c r="C34" s="22">
        <v>148322.29999999999</v>
      </c>
      <c r="D34" s="18">
        <f t="shared" ref="D34:D42" si="1">C34/B34%</f>
        <v>99.926834641573947</v>
      </c>
    </row>
    <row r="35" spans="1:4" ht="15.75" x14ac:dyDescent="0.25">
      <c r="A35" s="17" t="s">
        <v>30</v>
      </c>
      <c r="B35" s="22">
        <v>217090.9</v>
      </c>
      <c r="C35" s="22">
        <v>93160.6</v>
      </c>
      <c r="D35" s="18">
        <f t="shared" si="1"/>
        <v>42.913176001389282</v>
      </c>
    </row>
    <row r="36" spans="1:4" ht="15.75" x14ac:dyDescent="0.25">
      <c r="A36" s="17" t="s">
        <v>31</v>
      </c>
      <c r="B36" s="22">
        <v>57326.2</v>
      </c>
      <c r="C36" s="22">
        <v>24840.7</v>
      </c>
      <c r="D36" s="18">
        <f t="shared" si="1"/>
        <v>43.332193656652635</v>
      </c>
    </row>
    <row r="37" spans="1:4" ht="25.5" x14ac:dyDescent="0.25">
      <c r="A37" s="17" t="s">
        <v>32</v>
      </c>
      <c r="B37" s="22"/>
      <c r="C37" s="22">
        <v>5</v>
      </c>
      <c r="D37" s="18" t="s">
        <v>57</v>
      </c>
    </row>
    <row r="38" spans="1:4" ht="0.75" customHeight="1" x14ac:dyDescent="0.25">
      <c r="A38" s="17" t="s">
        <v>33</v>
      </c>
      <c r="B38" s="22"/>
      <c r="C38" s="22"/>
      <c r="D38" s="18" t="s">
        <v>57</v>
      </c>
    </row>
    <row r="39" spans="1:4" ht="15.75" x14ac:dyDescent="0.25">
      <c r="A39" s="17" t="s">
        <v>34</v>
      </c>
      <c r="B39" s="22"/>
      <c r="C39" s="22">
        <v>-7116.9</v>
      </c>
      <c r="D39" s="18" t="s">
        <v>57</v>
      </c>
    </row>
    <row r="40" spans="1:4" ht="89.25" hidden="1" x14ac:dyDescent="0.25">
      <c r="A40" s="17" t="s">
        <v>35</v>
      </c>
      <c r="B40" s="22"/>
      <c r="C40" s="22"/>
      <c r="D40" s="18" t="e">
        <f t="shared" si="1"/>
        <v>#DIV/0!</v>
      </c>
    </row>
    <row r="41" spans="1:4" ht="25.5" hidden="1" x14ac:dyDescent="0.25">
      <c r="A41" s="15" t="s">
        <v>36</v>
      </c>
      <c r="B41" s="21"/>
      <c r="C41" s="22"/>
      <c r="D41" s="18"/>
    </row>
    <row r="42" spans="1:4" ht="15.75" x14ac:dyDescent="0.25">
      <c r="A42" s="15" t="s">
        <v>37</v>
      </c>
      <c r="B42" s="21">
        <f>B28+B32</f>
        <v>592853.30000000005</v>
      </c>
      <c r="C42" s="21">
        <f>C28+C32</f>
        <v>364131.69999999995</v>
      </c>
      <c r="D42" s="16">
        <f t="shared" si="1"/>
        <v>61.420202940592546</v>
      </c>
    </row>
    <row r="43" spans="1:4" ht="29.25" customHeight="1" x14ac:dyDescent="0.25"/>
    <row r="44" spans="1:4" ht="40.5" x14ac:dyDescent="0.25">
      <c r="A44" s="8" t="s">
        <v>38</v>
      </c>
      <c r="B44" s="14" t="s">
        <v>39</v>
      </c>
      <c r="C44" s="14" t="s">
        <v>3</v>
      </c>
      <c r="D44" s="14" t="s">
        <v>4</v>
      </c>
    </row>
    <row r="45" spans="1:4" ht="25.5" x14ac:dyDescent="0.25">
      <c r="A45" s="13" t="s">
        <v>40</v>
      </c>
      <c r="B45" s="23">
        <v>85118.3</v>
      </c>
      <c r="C45" s="23">
        <v>42888.2</v>
      </c>
      <c r="D45" s="10">
        <f>C45/B45%</f>
        <v>50.386579619188822</v>
      </c>
    </row>
    <row r="46" spans="1:4" ht="15.75" x14ac:dyDescent="0.25">
      <c r="A46" s="5" t="s">
        <v>41</v>
      </c>
      <c r="B46" s="24">
        <v>1649.2</v>
      </c>
      <c r="C46" s="24">
        <v>621.1</v>
      </c>
      <c r="D46" s="10">
        <f t="shared" ref="D46:D57" si="2">C46/B46%</f>
        <v>37.660683967984475</v>
      </c>
    </row>
    <row r="47" spans="1:4" ht="15.75" x14ac:dyDescent="0.25">
      <c r="A47" s="5" t="s">
        <v>42</v>
      </c>
      <c r="B47" s="24">
        <v>2292.8000000000002</v>
      </c>
      <c r="C47" s="24">
        <v>1085.2</v>
      </c>
      <c r="D47" s="10">
        <f t="shared" si="2"/>
        <v>47.330774598743893</v>
      </c>
    </row>
    <row r="48" spans="1:4" ht="15.75" x14ac:dyDescent="0.25">
      <c r="A48" s="5" t="s">
        <v>43</v>
      </c>
      <c r="B48" s="24">
        <v>41995.3</v>
      </c>
      <c r="C48" s="24">
        <v>5327.6</v>
      </c>
      <c r="D48" s="10">
        <f t="shared" si="2"/>
        <v>12.686181548887614</v>
      </c>
    </row>
    <row r="49" spans="1:4" ht="15.75" x14ac:dyDescent="0.25">
      <c r="A49" s="5" t="s">
        <v>44</v>
      </c>
      <c r="B49" s="24">
        <v>34483</v>
      </c>
      <c r="C49" s="24">
        <v>8262.2999999999993</v>
      </c>
      <c r="D49" s="10">
        <f t="shared" si="2"/>
        <v>23.960502276484064</v>
      </c>
    </row>
    <row r="50" spans="1:4" ht="15.75" x14ac:dyDescent="0.25">
      <c r="A50" s="5" t="s">
        <v>45</v>
      </c>
      <c r="B50" s="24">
        <v>534</v>
      </c>
      <c r="C50" s="24">
        <v>0</v>
      </c>
      <c r="D50" s="10">
        <f t="shared" si="2"/>
        <v>0</v>
      </c>
    </row>
    <row r="51" spans="1:4" ht="15.75" x14ac:dyDescent="0.25">
      <c r="A51" s="5" t="s">
        <v>46</v>
      </c>
      <c r="B51" s="24">
        <v>327830.8</v>
      </c>
      <c r="C51" s="24">
        <v>208869.1</v>
      </c>
      <c r="D51" s="10">
        <f t="shared" si="2"/>
        <v>63.712469969264632</v>
      </c>
    </row>
    <row r="52" spans="1:4" ht="15.75" x14ac:dyDescent="0.25">
      <c r="A52" s="5" t="s">
        <v>47</v>
      </c>
      <c r="B52" s="24">
        <v>64193.9</v>
      </c>
      <c r="C52" s="24">
        <v>36092.9</v>
      </c>
      <c r="D52" s="10">
        <f t="shared" si="2"/>
        <v>56.22481263796093</v>
      </c>
    </row>
    <row r="53" spans="1:4" ht="15.75" x14ac:dyDescent="0.25">
      <c r="A53" s="5" t="s">
        <v>48</v>
      </c>
      <c r="B53" s="24">
        <v>209.2</v>
      </c>
      <c r="C53" s="24">
        <v>0</v>
      </c>
      <c r="D53" s="10">
        <f t="shared" si="2"/>
        <v>0</v>
      </c>
    </row>
    <row r="54" spans="1:4" ht="15.75" x14ac:dyDescent="0.25">
      <c r="A54" s="5" t="s">
        <v>49</v>
      </c>
      <c r="B54" s="24">
        <v>18866.400000000001</v>
      </c>
      <c r="C54" s="24">
        <v>6624.4</v>
      </c>
      <c r="D54" s="10">
        <f t="shared" si="2"/>
        <v>35.112157062290628</v>
      </c>
    </row>
    <row r="55" spans="1:4" ht="15.75" x14ac:dyDescent="0.25">
      <c r="A55" s="5" t="s">
        <v>50</v>
      </c>
      <c r="B55" s="24">
        <v>26548.9</v>
      </c>
      <c r="C55" s="24">
        <v>22773.1</v>
      </c>
      <c r="D55" s="10">
        <f t="shared" si="2"/>
        <v>85.777941835631594</v>
      </c>
    </row>
    <row r="56" spans="1:4" ht="15.75" x14ac:dyDescent="0.25">
      <c r="A56" s="5" t="s">
        <v>51</v>
      </c>
      <c r="B56" s="24">
        <v>1074.4000000000001</v>
      </c>
      <c r="C56" s="24">
        <v>1074.4000000000001</v>
      </c>
      <c r="D56" s="10">
        <f t="shared" si="2"/>
        <v>100</v>
      </c>
    </row>
    <row r="57" spans="1:4" ht="15.75" x14ac:dyDescent="0.25">
      <c r="A57" s="3" t="s">
        <v>52</v>
      </c>
      <c r="B57" s="25">
        <f>SUM(B45:B56)</f>
        <v>604796.20000000007</v>
      </c>
      <c r="C57" s="25">
        <f>SUM(C45:C56)</f>
        <v>333618.30000000005</v>
      </c>
      <c r="D57" s="26">
        <f t="shared" si="2"/>
        <v>55.162102539665433</v>
      </c>
    </row>
    <row r="58" spans="1:4" ht="15.75" x14ac:dyDescent="0.25">
      <c r="A58" s="3"/>
      <c r="B58" s="25"/>
      <c r="C58" s="25"/>
      <c r="D58" s="2"/>
    </row>
    <row r="59" spans="1:4" ht="15.75" x14ac:dyDescent="0.25">
      <c r="A59" s="3" t="s">
        <v>53</v>
      </c>
      <c r="B59" s="25">
        <f>B42-B57</f>
        <v>-11942.900000000023</v>
      </c>
      <c r="C59" s="25">
        <f>C42-C57</f>
        <v>30513.399999999907</v>
      </c>
      <c r="D59" s="2"/>
    </row>
    <row r="60" spans="1:4" ht="15.75" x14ac:dyDescent="0.25">
      <c r="A60" s="6"/>
      <c r="B60" s="1"/>
      <c r="C60" s="1"/>
      <c r="D60" s="2"/>
    </row>
  </sheetData>
  <mergeCells count="10">
    <mergeCell ref="A29:A31"/>
    <mergeCell ref="B29:B31"/>
    <mergeCell ref="C29:C31"/>
    <mergeCell ref="D29:D31"/>
    <mergeCell ref="A2:D2"/>
    <mergeCell ref="C3:D3"/>
    <mergeCell ref="A4:A6"/>
    <mergeCell ref="B4:B6"/>
    <mergeCell ref="C4:C6"/>
    <mergeCell ref="D4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2021-07-12T08:54:01Z</cp:lastPrinted>
  <dcterms:created xsi:type="dcterms:W3CDTF">2021-02-08T07:57:07Z</dcterms:created>
  <dcterms:modified xsi:type="dcterms:W3CDTF">2022-03-29T04:57:12Z</dcterms:modified>
</cp:coreProperties>
</file>