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firstSheet="11" activeTab="11"/>
  </bookViews>
  <sheets>
    <sheet name="01.02.2018" sheetId="1" r:id="rId1"/>
    <sheet name="исполнение на 01.03.2018" sheetId="2" r:id="rId2"/>
    <sheet name="исполнение 01.03.2017" sheetId="3" r:id="rId3"/>
    <sheet name="Исполнение 01.04.2018" sheetId="4" r:id="rId4"/>
    <sheet name="Исполнение на 01.05.2018" sheetId="5" r:id="rId5"/>
    <sheet name="исполнение на 1.06.2018" sheetId="6" r:id="rId6"/>
    <sheet name="исполнение на 01.07.2018" sheetId="7" r:id="rId7"/>
    <sheet name="исполнение на 01.08.2017 года " sheetId="8" r:id="rId8"/>
    <sheet name="01.09.2018" sheetId="9" r:id="rId9"/>
    <sheet name="01.10.2018" sheetId="10" r:id="rId10"/>
    <sheet name="01.11.2018" sheetId="11" r:id="rId11"/>
    <sheet name="01.10.2019" sheetId="12" r:id="rId12"/>
  </sheets>
  <definedNames/>
  <calcPr fullCalcOnLoad="1"/>
</workbook>
</file>

<file path=xl/sharedStrings.xml><?xml version="1.0" encoding="utf-8"?>
<sst xmlns="http://schemas.openxmlformats.org/spreadsheetml/2006/main" count="746" uniqueCount="82">
  <si>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</si>
  <si>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</si>
  <si>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</si>
  <si>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</si>
  <si>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</si>
  <si>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</si>
  <si>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</si>
  <si>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</si>
  <si>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</si>
  <si>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</si>
  <si>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</si>
  <si>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</si>
  <si>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</si>
  <si>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</si>
  <si>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</si>
  <si>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</si>
  <si>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</si>
  <si>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</si>
  <si>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</si>
  <si>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</si>
  <si>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</si>
  <si>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</si>
  <si>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</si>
  <si>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</si>
  <si>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</si>
  <si>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</si>
  <si>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</si>
  <si>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</si>
  <si>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</si>
  <si>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</si>
  <si>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</si>
  <si>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</si>
  <si>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</si>
  <si>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</si>
  <si>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</si>
  <si>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</si>
  <si>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</si>
  <si>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</si>
  <si>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Исполнитель:                        И.В.Исаева.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</si>
  <si>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</si>
  <si>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</si>
  <si>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</si>
  <si>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</si>
  <si>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</si>
  <si>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</si>
  <si>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</si>
  <si>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</si>
  <si>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Прочие безвозмездные поступления</t>
  </si>
  <si>
    <t>Доходы бюджетов бюджетной системы РФ</t>
  </si>
  <si>
    <t>Исполнено</t>
  </si>
  <si>
    <t xml:space="preserve">Исполнено </t>
  </si>
  <si>
    <t>Уточненный план                                     на 2017 год</t>
  </si>
  <si>
    <t>уточненный план на 2017год</t>
  </si>
  <si>
    <t>Межбюджетные трансферты</t>
  </si>
  <si>
    <t>Исполнение консолидированного бюджета Новошешминского муниципального района по доходам и расходам на 01.03.2017 год.</t>
  </si>
  <si>
    <t>св.200</t>
  </si>
  <si>
    <t>Исполнение консолидированного бюджета Новошешминского муниципального района по доходам и расходам за  январь 2018 года.</t>
  </si>
  <si>
    <t>Утвержденный план                                     на 2018 год</t>
  </si>
  <si>
    <t>Утвержденный план на 2018год</t>
  </si>
  <si>
    <t xml:space="preserve"> -дотация</t>
  </si>
  <si>
    <t>Отрицательные трансферты в РТ</t>
  </si>
  <si>
    <t>Оперативное исполнение консолидированного бюджета Новошешминского муниципального района по доходам и расходам на 01.03.2018 год.</t>
  </si>
  <si>
    <t>Исполнение консолидированного бюджета Новошешминского муниципального района по доходам и расходам на 01.04.2018 год.</t>
  </si>
  <si>
    <t>Исполнение консолидированного бюджета Новошешминского муниципального района по доходам и расходам на 01.05.2018год.</t>
  </si>
  <si>
    <t xml:space="preserve">Уточненный план                                     </t>
  </si>
  <si>
    <t>Исполнение консолидированного бюджета Новошешминского муниципального района по доходам и расходам на 01.06.2018год.</t>
  </si>
  <si>
    <t>Уточненный план                                     на 2018 год</t>
  </si>
  <si>
    <t>уточненный план на 2018год</t>
  </si>
  <si>
    <t>дотации</t>
  </si>
  <si>
    <t>Исполнение консолидированного бюджета Новошешминского муниципального района по доходам и расходам на 01.07.2018 год.</t>
  </si>
  <si>
    <t>в т.ч бюджетный кредит</t>
  </si>
  <si>
    <t>Оперативное исполнение консолидированного бюджета Новошешминского муниципального района по доходам и расходам на 01.08.2018 год.</t>
  </si>
  <si>
    <t>Исполнение консолидированного бюджета Новошешминского муниципального района по доходам и расходам на 01.09.2018 год.</t>
  </si>
  <si>
    <t>Исполнение консолидированного бюджета Новошешминского муниципального района по доходам и расходам на 01.11.2018год.</t>
  </si>
  <si>
    <t xml:space="preserve">Уточненный план  </t>
  </si>
  <si>
    <t xml:space="preserve">уточненный план </t>
  </si>
  <si>
    <t>Дотация</t>
  </si>
  <si>
    <t>Исполнение консолидированного бюджета Новошешминского муниципального района по доходам и расходам на 01.12.2018год.</t>
  </si>
  <si>
    <t>Обслуживание муниципального долга</t>
  </si>
  <si>
    <t>Исполнение консолидированного бюджета Новошешминского муниципального района по доходам и расходам на 01.10.2019год.</t>
  </si>
  <si>
    <t>Прочие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</si>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</sst>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16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zoomScalePageLayoutView="0" workbookViewId="0" topLeftCell="A1">
      <selection activeCell="A7" sqref="A7:D63"/>
    </sheetView>
  </sheetViews>
  <sheetFormatPr defaultColWidth="9.00390625" defaultRowHeight="12.75"/>
  <cols>
    <col min="1" max="1" width="33.00390625" style="0" customWidth="1"/>
    <col min="2" max="2" width="23.125" style="0" customWidth="1"/>
    <col min="3" max="3" width="20.00390625" style="0" customWidth="1"/>
    <col min="4" max="4" width="19.375" style="0" customWidth="1"/>
  </cols>
  <sheetData>
    <row r="2" spans="1:4" s="22" customFormat="1" ht="45.75" customHeight="1">
      <c r="A2" s="49" t="s">
        <v>56</v>
      </c>
      <c r="B2" s="49"/>
      <c r="C2" s="49"/>
      <c r="D2" s="49"/>
    </row>
    <row r="3" spans="1:4" s="24" customFormat="1" ht="15.75">
      <c r="A3" s="23"/>
      <c r="B3" s="23"/>
      <c r="C3" s="23" t="s">
        <v>45</v>
      </c>
      <c r="D3" s="23"/>
    </row>
    <row r="4" spans="1:4" ht="12.75" customHeight="1">
      <c r="A4" s="44" t="s">
        <v>0</v>
      </c>
      <c r="B4" s="48" t="s">
        <v>57</v>
      </c>
      <c r="C4" s="48" t="s">
        <v>49</v>
      </c>
      <c r="D4" s="44" t="s">
        <v>1</v>
      </c>
    </row>
    <row r="5" spans="1:4" ht="12.75" customHeight="1">
      <c r="A5" s="47"/>
      <c r="B5" s="48"/>
      <c r="C5" s="48"/>
      <c r="D5" s="45"/>
    </row>
    <row r="6" spans="1:4" ht="28.5" customHeight="1">
      <c r="A6" s="46"/>
      <c r="B6" s="48"/>
      <c r="C6" s="48"/>
      <c r="D6" s="46"/>
    </row>
    <row r="7" spans="1:4" ht="22.5" customHeight="1">
      <c r="A7" s="20" t="s">
        <v>43</v>
      </c>
      <c r="B7" s="25">
        <f>B8+B9+B10+B16+B20</f>
        <v>120362.4</v>
      </c>
      <c r="C7" s="25">
        <f>C8+C9+C10+C16+C20</f>
        <v>11039.3</v>
      </c>
      <c r="D7" s="33">
        <f>C7/B7*100</f>
        <v>9.171718078070892</v>
      </c>
    </row>
    <row r="8" spans="1:4" ht="15.75" customHeight="1">
      <c r="A8" s="9" t="s">
        <v>2</v>
      </c>
      <c r="B8" s="26">
        <v>73873.4</v>
      </c>
      <c r="C8" s="26">
        <v>6124.4</v>
      </c>
      <c r="D8" s="33">
        <f>C8/B8*100</f>
        <v>8.290399521343272</v>
      </c>
    </row>
    <row r="9" spans="1:4" ht="18.75" customHeight="1">
      <c r="A9" s="9" t="s">
        <v>41</v>
      </c>
      <c r="B9" s="26">
        <v>12900</v>
      </c>
      <c r="C9" s="26">
        <v>1036.4</v>
      </c>
      <c r="D9" s="33">
        <f>C9/B9*100</f>
        <v>8.034108527131783</v>
      </c>
    </row>
    <row r="10" spans="1:4" ht="18.75" customHeight="1">
      <c r="A10" s="9" t="s">
        <v>3</v>
      </c>
      <c r="B10" s="26">
        <f>B12+B13+B14+B15</f>
        <v>7847</v>
      </c>
      <c r="C10" s="26">
        <f>C12+C13+C14+C15</f>
        <v>1056.4</v>
      </c>
      <c r="D10" s="33">
        <f>C10/B10*100</f>
        <v>13.462469733656176</v>
      </c>
    </row>
    <row r="11" spans="1:4" ht="15.75">
      <c r="A11" s="11" t="s">
        <v>4</v>
      </c>
      <c r="B11" s="27"/>
      <c r="C11" s="27"/>
      <c r="D11" s="33"/>
    </row>
    <row r="12" spans="1:4" ht="19.5" customHeight="1">
      <c r="A12" s="11" t="s">
        <v>5</v>
      </c>
      <c r="B12" s="27">
        <v>5173</v>
      </c>
      <c r="C12" s="27">
        <v>939.9</v>
      </c>
      <c r="D12" s="34">
        <f>C12/B12*100</f>
        <v>18.169340808041753</v>
      </c>
    </row>
    <row r="13" spans="1:4" ht="17.25" customHeight="1">
      <c r="A13" s="11" t="s">
        <v>6</v>
      </c>
      <c r="B13" s="27">
        <v>1875</v>
      </c>
      <c r="C13" s="27">
        <v>116.5</v>
      </c>
      <c r="D13" s="34">
        <f>C13/B13*100</f>
        <v>6.213333333333333</v>
      </c>
    </row>
    <row r="14" spans="1:4" ht="15.75">
      <c r="A14" s="11" t="s">
        <v>44</v>
      </c>
      <c r="B14" s="27">
        <v>715</v>
      </c>
      <c r="C14" s="27">
        <v>0</v>
      </c>
      <c r="D14" s="34">
        <f>C14/B14*100</f>
        <v>0</v>
      </c>
    </row>
    <row r="15" spans="1:4" ht="15.75">
      <c r="A15" s="11" t="s">
        <v>40</v>
      </c>
      <c r="B15" s="27">
        <v>84</v>
      </c>
      <c r="C15" s="27">
        <v>0</v>
      </c>
      <c r="D15" s="34">
        <f>C15/B15*100</f>
        <v>0</v>
      </c>
    </row>
    <row r="16" spans="1:4" ht="15.75">
      <c r="A16" s="9" t="s">
        <v>7</v>
      </c>
      <c r="B16" s="26">
        <f>B18+B19</f>
        <v>24619</v>
      </c>
      <c r="C16" s="26">
        <f>C18+C19</f>
        <v>2708</v>
      </c>
      <c r="D16" s="33">
        <f>C16/B16*100</f>
        <v>10.999634428693286</v>
      </c>
    </row>
    <row r="17" spans="1:4" ht="15.75">
      <c r="A17" s="11" t="s">
        <v>4</v>
      </c>
      <c r="B17" s="27"/>
      <c r="C17" s="27"/>
      <c r="D17" s="33"/>
    </row>
    <row r="18" spans="1:4" ht="16.5" customHeight="1">
      <c r="A18" s="11" t="s">
        <v>8</v>
      </c>
      <c r="B18" s="27">
        <v>2474</v>
      </c>
      <c r="C18" s="27">
        <v>-25.7</v>
      </c>
      <c r="D18" s="34">
        <f>C18/B18*100</f>
        <v>-1.0388035569927243</v>
      </c>
    </row>
    <row r="19" spans="1:4" ht="15.75">
      <c r="A19" s="11" t="s">
        <v>9</v>
      </c>
      <c r="B19" s="27">
        <v>22145</v>
      </c>
      <c r="C19" s="27">
        <v>2733.7</v>
      </c>
      <c r="D19" s="34">
        <f>C19/B19*100</f>
        <v>12.344547301874012</v>
      </c>
    </row>
    <row r="20" spans="1:4" ht="15.75">
      <c r="A20" s="9" t="s">
        <v>10</v>
      </c>
      <c r="B20" s="26">
        <v>1123</v>
      </c>
      <c r="C20" s="26">
        <v>114.1</v>
      </c>
      <c r="D20" s="33">
        <f>C20/B20*100</f>
        <v>10.160284951024042</v>
      </c>
    </row>
    <row r="21" spans="1:4" ht="25.5" customHeight="1">
      <c r="A21" s="20" t="s">
        <v>42</v>
      </c>
      <c r="B21" s="26">
        <f>B22+B23+B24+B25+B26+B27</f>
        <v>9992</v>
      </c>
      <c r="C21" s="26">
        <f>C22+C23+C24+C25+C26+C27</f>
        <v>1417.7999999999997</v>
      </c>
      <c r="D21" s="33">
        <f>C21/B21*100</f>
        <v>14.189351481184945</v>
      </c>
    </row>
    <row r="22" spans="1:4" ht="38.25">
      <c r="A22" s="11" t="s">
        <v>11</v>
      </c>
      <c r="B22" s="27">
        <v>6731</v>
      </c>
      <c r="C22" s="27">
        <v>368.9</v>
      </c>
      <c r="D22" s="34">
        <f aca="true" t="shared" si="0" ref="D22:D28">C22/B22*100</f>
        <v>5.4806120932996585</v>
      </c>
    </row>
    <row r="23" spans="1:4" ht="30.75" customHeight="1">
      <c r="A23" s="11" t="s">
        <v>12</v>
      </c>
      <c r="B23" s="27">
        <v>217</v>
      </c>
      <c r="C23" s="27">
        <v>8.7</v>
      </c>
      <c r="D23" s="34">
        <f>C23/B23*100</f>
        <v>4.009216589861751</v>
      </c>
    </row>
    <row r="24" spans="1:4" ht="15.75">
      <c r="A24" s="11" t="s">
        <v>35</v>
      </c>
      <c r="B24" s="27">
        <v>0</v>
      </c>
      <c r="C24" s="27">
        <v>190</v>
      </c>
      <c r="D24" s="34" t="e">
        <f>C24/B24*100</f>
        <v>#DIV/0!</v>
      </c>
    </row>
    <row r="25" spans="1:4" ht="17.25" customHeight="1">
      <c r="A25" s="11" t="s">
        <v>13</v>
      </c>
      <c r="B25" s="27">
        <v>1644</v>
      </c>
      <c r="C25" s="27">
        <v>55.1</v>
      </c>
      <c r="D25" s="34">
        <f t="shared" si="0"/>
        <v>3.3515815085158147</v>
      </c>
    </row>
    <row r="26" spans="1:4" ht="30" customHeight="1">
      <c r="A26" s="11" t="s">
        <v>14</v>
      </c>
      <c r="B26" s="27">
        <v>1400</v>
      </c>
      <c r="C26" s="27">
        <v>72.8</v>
      </c>
      <c r="D26" s="34">
        <f t="shared" si="0"/>
        <v>5.2</v>
      </c>
    </row>
    <row r="27" spans="1:4" ht="30" customHeight="1">
      <c r="A27" s="9" t="s">
        <v>46</v>
      </c>
      <c r="B27" s="26">
        <v>0</v>
      </c>
      <c r="C27" s="26">
        <v>722.3</v>
      </c>
      <c r="D27" s="33" t="e">
        <f t="shared" si="0"/>
        <v>#DIV/0!</v>
      </c>
    </row>
    <row r="28" spans="1:4" ht="42" customHeight="1">
      <c r="A28" s="10" t="s">
        <v>34</v>
      </c>
      <c r="B28" s="16">
        <f>B7+B21</f>
        <v>130354.4</v>
      </c>
      <c r="C28" s="26">
        <f>C21+C7</f>
        <v>12457.099999999999</v>
      </c>
      <c r="D28" s="33">
        <f t="shared" si="0"/>
        <v>9.556332582559545</v>
      </c>
    </row>
    <row r="29" spans="1:4" ht="12.75" customHeight="1">
      <c r="A29" s="44" t="s">
        <v>0</v>
      </c>
      <c r="B29" s="48" t="s">
        <v>57</v>
      </c>
      <c r="C29" s="48" t="s">
        <v>50</v>
      </c>
      <c r="D29" s="44" t="s">
        <v>1</v>
      </c>
    </row>
    <row r="30" spans="1:4" ht="12.75" customHeight="1">
      <c r="A30" s="47"/>
      <c r="B30" s="48"/>
      <c r="C30" s="48"/>
      <c r="D30" s="45"/>
    </row>
    <row r="31" spans="1:4" ht="15" customHeight="1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318981.1</v>
      </c>
      <c r="C32" s="28">
        <f>C34+C35+C36+C37+C38+C39+C33</f>
        <v>20707.3</v>
      </c>
      <c r="D32" s="1">
        <f aca="true" t="shared" si="1" ref="D32:D40">C32/B32*100</f>
        <v>6.4917012324554655</v>
      </c>
    </row>
    <row r="33" spans="1:4" ht="15.75">
      <c r="A33" s="11" t="s">
        <v>59</v>
      </c>
      <c r="B33" s="29">
        <v>9362.1</v>
      </c>
      <c r="C33" s="29">
        <v>780.3</v>
      </c>
      <c r="D33" s="1"/>
    </row>
    <row r="34" spans="1:4" ht="15.75">
      <c r="A34" s="11" t="s">
        <v>36</v>
      </c>
      <c r="B34" s="29">
        <v>196515.9</v>
      </c>
      <c r="C34" s="29">
        <v>19298</v>
      </c>
      <c r="D34" s="1">
        <f t="shared" si="1"/>
        <v>9.82007053882154</v>
      </c>
    </row>
    <row r="35" spans="1:4" ht="15.75">
      <c r="A35" s="11" t="s">
        <v>16</v>
      </c>
      <c r="B35" s="29">
        <v>113103.1</v>
      </c>
      <c r="C35" s="29">
        <v>7440.9</v>
      </c>
      <c r="D35" s="1">
        <f t="shared" si="1"/>
        <v>6.57886477028481</v>
      </c>
    </row>
    <row r="36" spans="1:4" ht="15.75">
      <c r="A36" s="11" t="s">
        <v>17</v>
      </c>
      <c r="B36" s="29"/>
      <c r="C36" s="29"/>
      <c r="D36" s="1" t="e">
        <f t="shared" si="1"/>
        <v>#DIV/0!</v>
      </c>
    </row>
    <row r="37" spans="1:4" ht="15.75">
      <c r="A37" s="9" t="s">
        <v>47</v>
      </c>
      <c r="B37" s="28"/>
      <c r="C37" s="28"/>
      <c r="D37" s="1" t="e">
        <f t="shared" si="1"/>
        <v>#DIV/0!</v>
      </c>
    </row>
    <row r="38" spans="1:4" ht="25.5">
      <c r="A38" s="9" t="s">
        <v>48</v>
      </c>
      <c r="B38" s="28"/>
      <c r="C38" s="28"/>
      <c r="D38" s="1" t="e">
        <f t="shared" si="1"/>
        <v>#DIV/0!</v>
      </c>
    </row>
    <row r="39" spans="1:4" ht="38.25">
      <c r="A39" s="9" t="s">
        <v>18</v>
      </c>
      <c r="B39" s="28"/>
      <c r="C39" s="29">
        <v>-6811.9</v>
      </c>
      <c r="D39" s="17" t="e">
        <f t="shared" si="1"/>
        <v>#DIV/0!</v>
      </c>
    </row>
    <row r="40" spans="1:4" ht="29.25" customHeight="1">
      <c r="A40" s="9" t="s">
        <v>19</v>
      </c>
      <c r="B40" s="28">
        <f>B32+B28</f>
        <v>449335.5</v>
      </c>
      <c r="C40" s="28">
        <f>C32+C28</f>
        <v>33164.399999999994</v>
      </c>
      <c r="D40" s="1">
        <f t="shared" si="1"/>
        <v>7.380765597198528</v>
      </c>
    </row>
    <row r="41" spans="1:4" ht="0.75" customHeight="1">
      <c r="A41" s="4"/>
      <c r="B41" s="5"/>
      <c r="C41" s="5"/>
      <c r="D41" s="1"/>
    </row>
    <row r="42" spans="1:4" ht="15.75" hidden="1">
      <c r="A42" s="4"/>
      <c r="B42" s="5"/>
      <c r="C42" s="5"/>
      <c r="D42" s="6"/>
    </row>
    <row r="43" spans="1:4" ht="15.75" hidden="1">
      <c r="A43" s="4"/>
      <c r="B43" s="5"/>
      <c r="C43" s="5"/>
      <c r="D43" s="5"/>
    </row>
    <row r="44" spans="1:4" ht="15.75" hidden="1">
      <c r="A44" s="7"/>
      <c r="B44" s="7"/>
      <c r="C44" s="7"/>
      <c r="D44" s="7"/>
    </row>
    <row r="45" spans="1:4" ht="15.75" hidden="1">
      <c r="A45" s="7"/>
      <c r="B45" s="7"/>
      <c r="C45" s="7"/>
      <c r="D45" s="7"/>
    </row>
    <row r="46" spans="1:4" ht="42.75" customHeight="1">
      <c r="A46" s="21" t="s">
        <v>20</v>
      </c>
      <c r="B46" s="15" t="s">
        <v>58</v>
      </c>
      <c r="C46" s="15" t="s">
        <v>49</v>
      </c>
      <c r="D46" s="15" t="s">
        <v>1</v>
      </c>
    </row>
    <row r="47" spans="1:4" ht="12.75" customHeight="1">
      <c r="A47" s="50" t="s">
        <v>39</v>
      </c>
      <c r="B47" s="52">
        <v>64340</v>
      </c>
      <c r="C47" s="52">
        <v>3542.3</v>
      </c>
      <c r="D47" s="54">
        <f>C47/B47*100</f>
        <v>5.505595275101026</v>
      </c>
    </row>
    <row r="48" spans="1:8" ht="19.5" customHeight="1">
      <c r="A48" s="51"/>
      <c r="B48" s="53"/>
      <c r="C48" s="53"/>
      <c r="D48" s="55"/>
      <c r="H48" s="19"/>
    </row>
    <row r="49" spans="1:4" ht="21" customHeight="1">
      <c r="A49" s="11" t="s">
        <v>21</v>
      </c>
      <c r="B49" s="3">
        <v>1367.9</v>
      </c>
      <c r="C49" s="3">
        <v>0</v>
      </c>
      <c r="D49" s="30">
        <f aca="true" t="shared" si="2" ref="D49:D57">C49/B49*100</f>
        <v>0</v>
      </c>
    </row>
    <row r="50" spans="1:4" ht="19.5" customHeight="1">
      <c r="A50" s="11" t="s">
        <v>22</v>
      </c>
      <c r="B50" s="3">
        <v>17558.5</v>
      </c>
      <c r="C50" s="3">
        <v>168.2</v>
      </c>
      <c r="D50" s="31">
        <f t="shared" si="2"/>
        <v>0.9579405985704929</v>
      </c>
    </row>
    <row r="51" spans="1:4" ht="19.5" customHeight="1">
      <c r="A51" s="11" t="s">
        <v>23</v>
      </c>
      <c r="B51" s="18">
        <v>1859.8</v>
      </c>
      <c r="C51" s="3">
        <v>47.5</v>
      </c>
      <c r="D51" s="31">
        <f t="shared" si="2"/>
        <v>2.554038068609528</v>
      </c>
    </row>
    <row r="52" spans="1:4" ht="19.5" customHeight="1">
      <c r="A52" s="11" t="s">
        <v>24</v>
      </c>
      <c r="B52" s="18">
        <v>16212.3</v>
      </c>
      <c r="C52" s="3">
        <v>492.9</v>
      </c>
      <c r="D52" s="31">
        <f t="shared" si="2"/>
        <v>3.040284228641217</v>
      </c>
    </row>
    <row r="53" spans="1:4" ht="19.5" customHeight="1">
      <c r="A53" s="11" t="s">
        <v>37</v>
      </c>
      <c r="B53" s="3">
        <v>308.4</v>
      </c>
      <c r="C53" s="3">
        <v>0</v>
      </c>
      <c r="D53" s="30">
        <f t="shared" si="2"/>
        <v>0</v>
      </c>
    </row>
    <row r="54" spans="1:4" ht="19.5" customHeight="1">
      <c r="A54" s="11" t="s">
        <v>25</v>
      </c>
      <c r="B54" s="3">
        <v>291437.2</v>
      </c>
      <c r="C54" s="3">
        <v>25157.5</v>
      </c>
      <c r="D54" s="31">
        <f t="shared" si="2"/>
        <v>8.632219908783092</v>
      </c>
    </row>
    <row r="55" spans="1:4" ht="18" customHeight="1">
      <c r="A55" s="11" t="s">
        <v>26</v>
      </c>
      <c r="B55" s="3">
        <v>49633.4</v>
      </c>
      <c r="C55" s="18">
        <v>3565</v>
      </c>
      <c r="D55" s="31">
        <f t="shared" si="2"/>
        <v>7.18266328722191</v>
      </c>
    </row>
    <row r="56" spans="1:4" ht="18" customHeight="1">
      <c r="A56" s="11" t="s">
        <v>27</v>
      </c>
      <c r="B56" s="3">
        <v>194.2</v>
      </c>
      <c r="C56" s="18">
        <v>0</v>
      </c>
      <c r="D56" s="31">
        <f t="shared" si="2"/>
        <v>0</v>
      </c>
    </row>
    <row r="57" spans="1:4" ht="18" customHeight="1">
      <c r="A57" s="11" t="s">
        <v>28</v>
      </c>
      <c r="B57" s="3">
        <v>295.8</v>
      </c>
      <c r="C57" s="3">
        <v>0</v>
      </c>
      <c r="D57" s="31">
        <f t="shared" si="2"/>
        <v>0</v>
      </c>
    </row>
    <row r="58" spans="1:4" ht="19.5" customHeight="1">
      <c r="A58" s="11" t="s">
        <v>29</v>
      </c>
      <c r="B58" s="3">
        <v>5928.1</v>
      </c>
      <c r="C58" s="3">
        <v>217.2</v>
      </c>
      <c r="D58" s="31">
        <f>C58/B58*100</f>
        <v>3.663905804557952</v>
      </c>
    </row>
    <row r="59" spans="1:4" ht="19.5" customHeight="1">
      <c r="A59" s="11" t="s">
        <v>60</v>
      </c>
      <c r="B59" s="3">
        <v>688.4</v>
      </c>
      <c r="C59" s="3">
        <v>630.6</v>
      </c>
      <c r="D59" s="31">
        <f>C59/B59*100</f>
        <v>91.60371876815805</v>
      </c>
    </row>
    <row r="60" spans="1:4" ht="28.5" customHeight="1">
      <c r="A60" s="9" t="s">
        <v>30</v>
      </c>
      <c r="B60" s="16">
        <f>SUM(B47:B59)</f>
        <v>449824</v>
      </c>
      <c r="C60" s="16">
        <f>C47+C49+C50+C51+C52+C53+C54+C55+C56+C57+C58+C59</f>
        <v>33821.2</v>
      </c>
      <c r="D60" s="32">
        <f>C60/B60*100</f>
        <v>7.518762893931847</v>
      </c>
    </row>
    <row r="61" spans="1:4" ht="15.75">
      <c r="A61" s="9"/>
      <c r="B61" s="2"/>
      <c r="C61" s="2"/>
      <c r="D61" s="8"/>
    </row>
    <row r="62" spans="1:4" ht="18.75" customHeight="1">
      <c r="A62" s="9" t="s">
        <v>31</v>
      </c>
      <c r="B62" s="26">
        <f>B40-B60</f>
        <v>-488.5</v>
      </c>
      <c r="C62" s="2">
        <f>C40-C60</f>
        <v>-656.8000000000029</v>
      </c>
      <c r="D62" s="8"/>
    </row>
    <row r="63" spans="1:4" ht="21" customHeight="1">
      <c r="A63" s="12"/>
      <c r="B63" s="3"/>
      <c r="C63" s="3"/>
      <c r="D63" s="8"/>
    </row>
    <row r="64" spans="1:4" ht="12.75">
      <c r="A64" s="13"/>
      <c r="B64" s="13"/>
      <c r="C64" s="13"/>
      <c r="D64" s="13"/>
    </row>
    <row r="65" spans="1:4" ht="12.75">
      <c r="A65" s="14"/>
      <c r="B65" s="14"/>
      <c r="C65" s="14"/>
      <c r="D65" s="14"/>
    </row>
    <row r="66" spans="1:4" ht="12.75">
      <c r="A66" s="14" t="s">
        <v>32</v>
      </c>
      <c r="B66" s="14"/>
      <c r="C66" s="14"/>
      <c r="D66" s="14"/>
    </row>
    <row r="67" spans="1:4" ht="12.75">
      <c r="A67" s="14" t="s">
        <v>33</v>
      </c>
      <c r="B67" s="14"/>
      <c r="C67" s="14"/>
      <c r="D67" s="14"/>
    </row>
    <row r="68" spans="1:4" ht="12.75">
      <c r="A68" s="14"/>
      <c r="B68" s="14"/>
      <c r="C68" s="14"/>
      <c r="D68" s="14"/>
    </row>
    <row r="69" spans="1:4" ht="12.75">
      <c r="A69" s="14" t="s">
        <v>38</v>
      </c>
      <c r="B69" s="14"/>
      <c r="C69" s="14"/>
      <c r="D69" s="14"/>
    </row>
    <row r="70" spans="1:4" ht="12.75">
      <c r="A70" s="14"/>
      <c r="B70" s="14"/>
      <c r="C70" s="14"/>
      <c r="D70" s="14"/>
    </row>
    <row r="71" spans="1:4" ht="12.75">
      <c r="A71" s="14"/>
      <c r="B71" s="14"/>
      <c r="C71" s="14"/>
      <c r="D71" s="14"/>
    </row>
    <row r="72" spans="1:4" ht="12.75">
      <c r="A72" s="14"/>
      <c r="B72" s="14"/>
      <c r="C72" s="14"/>
      <c r="D72" s="14"/>
    </row>
  </sheetData>
  <sheetProtection/>
  <mergeCells count="13">
    <mergeCell ref="A2:D2"/>
    <mergeCell ref="A47:A48"/>
    <mergeCell ref="B47:B48"/>
    <mergeCell ref="C47:C48"/>
    <mergeCell ref="D47:D48"/>
    <mergeCell ref="B29:B31"/>
    <mergeCell ref="C29:C31"/>
    <mergeCell ref="D29:D31"/>
    <mergeCell ref="A29:A31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1">
      <selection activeCell="A2" sqref="A2:D69"/>
    </sheetView>
  </sheetViews>
  <sheetFormatPr defaultColWidth="9.00390625" defaultRowHeight="12.75"/>
  <cols>
    <col min="1" max="1" width="34.875" style="0" customWidth="1"/>
    <col min="2" max="2" width="15.875" style="0" customWidth="1"/>
    <col min="3" max="3" width="17.375" style="0" customWidth="1"/>
    <col min="4" max="4" width="13.00390625" style="0" customWidth="1"/>
  </cols>
  <sheetData>
    <row r="2" spans="1:4" ht="47.25" customHeight="1">
      <c r="A2" s="49" t="s">
        <v>73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>
      <c r="A4" s="44" t="s">
        <v>0</v>
      </c>
      <c r="B4" s="48" t="s">
        <v>74</v>
      </c>
      <c r="C4" s="48" t="s">
        <v>49</v>
      </c>
      <c r="D4" s="44" t="s">
        <v>1</v>
      </c>
    </row>
    <row r="5" spans="1:4" ht="12.75">
      <c r="A5" s="47"/>
      <c r="B5" s="48"/>
      <c r="C5" s="48"/>
      <c r="D5" s="45"/>
    </row>
    <row r="6" spans="1:4" ht="12.75">
      <c r="A6" s="46"/>
      <c r="B6" s="48"/>
      <c r="C6" s="48"/>
      <c r="D6" s="46"/>
    </row>
    <row r="7" spans="1:4" ht="15.75">
      <c r="A7" s="20" t="s">
        <v>43</v>
      </c>
      <c r="B7" s="1">
        <f>B8+B9+B10+B16+B20</f>
        <v>120362.4</v>
      </c>
      <c r="C7" s="1">
        <f>C8+C9+C10+C16+C20</f>
        <v>88051.2</v>
      </c>
      <c r="D7" s="33">
        <f>C7/B7*100</f>
        <v>73.15507168351579</v>
      </c>
    </row>
    <row r="8" spans="1:4" ht="15.75">
      <c r="A8" s="9" t="s">
        <v>2</v>
      </c>
      <c r="B8" s="36">
        <v>73873.4</v>
      </c>
      <c r="C8" s="36">
        <v>55643.7</v>
      </c>
      <c r="D8" s="33">
        <f>C8/B8*100</f>
        <v>75.32305268202086</v>
      </c>
    </row>
    <row r="9" spans="1:4" ht="15.75">
      <c r="A9" s="9" t="s">
        <v>41</v>
      </c>
      <c r="B9" s="36">
        <v>12900</v>
      </c>
      <c r="C9" s="36">
        <v>10167.9</v>
      </c>
      <c r="D9" s="33">
        <f>C9/B9*100</f>
        <v>78.82093023255814</v>
      </c>
    </row>
    <row r="10" spans="1:4" ht="15.75">
      <c r="A10" s="9" t="s">
        <v>3</v>
      </c>
      <c r="B10" s="36">
        <f>B12+B13+B14+B15</f>
        <v>7847</v>
      </c>
      <c r="C10" s="36">
        <f>C12+C13+C14+C15</f>
        <v>5578.5</v>
      </c>
      <c r="D10" s="33">
        <f>C10/B10*100</f>
        <v>71.09086275009557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3430.6</v>
      </c>
      <c r="D12" s="34">
        <f>C12/B12*100</f>
        <v>66.31741735936593</v>
      </c>
    </row>
    <row r="13" spans="1:4" ht="15.75">
      <c r="A13" s="11" t="s">
        <v>6</v>
      </c>
      <c r="B13" s="31">
        <v>1875</v>
      </c>
      <c r="C13" s="31">
        <v>1711</v>
      </c>
      <c r="D13" s="34">
        <f>C13/B13*100</f>
        <v>91.25333333333333</v>
      </c>
    </row>
    <row r="14" spans="1:4" ht="15.75">
      <c r="A14" s="11" t="s">
        <v>44</v>
      </c>
      <c r="B14" s="31">
        <v>715</v>
      </c>
      <c r="C14" s="31">
        <v>411.9</v>
      </c>
      <c r="D14" s="34">
        <f>C14/B14*100</f>
        <v>57.60839160839161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15467.5</v>
      </c>
      <c r="D16" s="33">
        <f>C16/B16*100</f>
        <v>62.82749096226492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740.8</v>
      </c>
      <c r="D18" s="34">
        <f aca="true" t="shared" si="0" ref="D18:D26">C18/B18*100</f>
        <v>29.943411479385606</v>
      </c>
    </row>
    <row r="19" spans="1:4" ht="15.75">
      <c r="A19" s="11" t="s">
        <v>9</v>
      </c>
      <c r="B19" s="31">
        <v>22145</v>
      </c>
      <c r="C19" s="31">
        <v>14726.7</v>
      </c>
      <c r="D19" s="34">
        <f t="shared" si="0"/>
        <v>66.5012418153082</v>
      </c>
    </row>
    <row r="20" spans="1:4" ht="15.75">
      <c r="A20" s="9" t="s">
        <v>10</v>
      </c>
      <c r="B20" s="36">
        <v>1123</v>
      </c>
      <c r="C20" s="36">
        <v>1193.6</v>
      </c>
      <c r="D20" s="33">
        <f t="shared" si="0"/>
        <v>106.286731967943</v>
      </c>
    </row>
    <row r="21" spans="1:4" ht="15.75">
      <c r="A21" s="20" t="s">
        <v>42</v>
      </c>
      <c r="B21" s="36">
        <f>B22+B23+B24+B25+B26+B27</f>
        <v>14152.8</v>
      </c>
      <c r="C21" s="36">
        <f>C22+C23+C24+C25+C26+C27</f>
        <v>13929.53</v>
      </c>
      <c r="D21" s="33">
        <f t="shared" si="0"/>
        <v>98.42243231021425</v>
      </c>
    </row>
    <row r="22" spans="1:4" ht="38.25">
      <c r="A22" s="11" t="s">
        <v>11</v>
      </c>
      <c r="B22" s="31">
        <v>6731</v>
      </c>
      <c r="C22" s="31">
        <v>4847.2</v>
      </c>
      <c r="D22" s="34">
        <f t="shared" si="0"/>
        <v>72.01307383746843</v>
      </c>
    </row>
    <row r="23" spans="1:4" ht="25.5">
      <c r="A23" s="11" t="s">
        <v>12</v>
      </c>
      <c r="B23" s="31">
        <v>217</v>
      </c>
      <c r="C23" s="31">
        <v>603.6</v>
      </c>
      <c r="D23" s="34">
        <f t="shared" si="0"/>
        <v>278.15668202764977</v>
      </c>
    </row>
    <row r="24" spans="1:4" ht="15.75">
      <c r="A24" s="11" t="s">
        <v>35</v>
      </c>
      <c r="B24" s="31">
        <v>1381</v>
      </c>
      <c r="C24" s="31">
        <v>1874.7</v>
      </c>
      <c r="D24" s="34">
        <f t="shared" si="0"/>
        <v>135.74945691527878</v>
      </c>
    </row>
    <row r="25" spans="1:4" ht="15.75">
      <c r="A25" s="11" t="s">
        <v>13</v>
      </c>
      <c r="B25" s="31">
        <v>1644</v>
      </c>
      <c r="C25" s="31">
        <v>889.43</v>
      </c>
      <c r="D25" s="34">
        <f t="shared" si="0"/>
        <v>54.101581508515814</v>
      </c>
    </row>
    <row r="26" spans="1:4" ht="25.5">
      <c r="A26" s="11" t="s">
        <v>14</v>
      </c>
      <c r="B26" s="31">
        <v>1400</v>
      </c>
      <c r="C26" s="31">
        <v>2520.1</v>
      </c>
      <c r="D26" s="34">
        <f t="shared" si="0"/>
        <v>180.00714285714287</v>
      </c>
    </row>
    <row r="27" spans="1:4" ht="15.75">
      <c r="A27" s="9" t="s">
        <v>46</v>
      </c>
      <c r="B27" s="36">
        <v>2779.8</v>
      </c>
      <c r="C27" s="36">
        <v>3194.5</v>
      </c>
      <c r="D27" s="33">
        <v>100</v>
      </c>
    </row>
    <row r="28" spans="1:4" ht="25.5">
      <c r="A28" s="10" t="s">
        <v>34</v>
      </c>
      <c r="B28" s="36">
        <f>B7+B21</f>
        <v>134515.19999999998</v>
      </c>
      <c r="C28" s="36">
        <f>C21+C7</f>
        <v>101980.73</v>
      </c>
      <c r="D28" s="33">
        <f>C28/B28*100</f>
        <v>75.81353631411172</v>
      </c>
    </row>
    <row r="29" spans="1:4" ht="12.75">
      <c r="A29" s="44" t="s">
        <v>0</v>
      </c>
      <c r="B29" s="48" t="s">
        <v>64</v>
      </c>
      <c r="C29" s="48" t="s">
        <v>50</v>
      </c>
      <c r="D29" s="44" t="s">
        <v>1</v>
      </c>
    </row>
    <row r="30" spans="1:4" ht="12.75">
      <c r="A30" s="47"/>
      <c r="B30" s="48"/>
      <c r="C30" s="48"/>
      <c r="D30" s="45"/>
    </row>
    <row r="31" spans="1:4" ht="12.75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367837.39999999997</v>
      </c>
      <c r="C32" s="28">
        <f>C34+C35+C36+C37+C38+C39+C33</f>
        <v>281535.80000000005</v>
      </c>
      <c r="D32" s="1">
        <f aca="true" t="shared" si="1" ref="D32:D40">C32/B32*100</f>
        <v>76.53811167651796</v>
      </c>
    </row>
    <row r="33" spans="1:4" ht="15.75">
      <c r="A33" s="11" t="s">
        <v>76</v>
      </c>
      <c r="B33" s="29">
        <v>9362.1</v>
      </c>
      <c r="C33" s="29">
        <v>7023</v>
      </c>
      <c r="D33" s="17">
        <f t="shared" si="1"/>
        <v>75.01522094401896</v>
      </c>
    </row>
    <row r="34" spans="1:4" ht="15.75">
      <c r="A34" s="11" t="s">
        <v>36</v>
      </c>
      <c r="B34" s="29">
        <v>230987.4</v>
      </c>
      <c r="C34" s="29">
        <v>182764</v>
      </c>
      <c r="D34" s="17">
        <f t="shared" si="1"/>
        <v>79.12293051482462</v>
      </c>
    </row>
    <row r="35" spans="1:4" ht="15.75">
      <c r="A35" s="11" t="s">
        <v>16</v>
      </c>
      <c r="B35" s="29">
        <v>113420.7</v>
      </c>
      <c r="C35" s="29">
        <v>83637</v>
      </c>
      <c r="D35" s="17">
        <f t="shared" si="1"/>
        <v>73.7405076851051</v>
      </c>
    </row>
    <row r="36" spans="1:4" ht="15.75">
      <c r="A36" s="11" t="s">
        <v>17</v>
      </c>
      <c r="B36" s="29">
        <v>13499.2</v>
      </c>
      <c r="C36" s="29">
        <v>8335.4</v>
      </c>
      <c r="D36" s="17">
        <f t="shared" si="1"/>
        <v>61.74736280668483</v>
      </c>
    </row>
    <row r="37" spans="1:4" ht="15.75">
      <c r="A37" s="9" t="s">
        <v>47</v>
      </c>
      <c r="B37" s="29">
        <v>568</v>
      </c>
      <c r="C37" s="29">
        <v>668</v>
      </c>
      <c r="D37" s="17">
        <f t="shared" si="1"/>
        <v>117.6056338028169</v>
      </c>
    </row>
    <row r="38" spans="1:4" ht="25.5">
      <c r="A38" s="9" t="s">
        <v>48</v>
      </c>
      <c r="B38" s="28"/>
      <c r="C38" s="28"/>
      <c r="D38" s="1"/>
    </row>
    <row r="39" spans="1:4" ht="25.5">
      <c r="A39" s="9" t="s">
        <v>18</v>
      </c>
      <c r="B39" s="28"/>
      <c r="C39" s="29">
        <v>-891.6</v>
      </c>
      <c r="D39" s="17"/>
    </row>
    <row r="40" spans="1:4" ht="15.75">
      <c r="A40" s="9" t="s">
        <v>19</v>
      </c>
      <c r="B40" s="28">
        <f>B32+B28</f>
        <v>502352.6</v>
      </c>
      <c r="C40" s="35">
        <f>C32+C28</f>
        <v>383516.53</v>
      </c>
      <c r="D40" s="1">
        <f t="shared" si="1"/>
        <v>76.34409177935977</v>
      </c>
    </row>
    <row r="44" spans="1:4" ht="27">
      <c r="A44" s="21" t="s">
        <v>20</v>
      </c>
      <c r="B44" s="15" t="s">
        <v>75</v>
      </c>
      <c r="C44" s="15" t="s">
        <v>49</v>
      </c>
      <c r="D44" s="15" t="s">
        <v>1</v>
      </c>
    </row>
    <row r="45" spans="1:4" ht="12.75">
      <c r="A45" s="50" t="s">
        <v>39</v>
      </c>
      <c r="B45" s="52">
        <v>74668.1</v>
      </c>
      <c r="C45" s="52">
        <v>61591.5</v>
      </c>
      <c r="D45" s="54">
        <f>C45/B45*100</f>
        <v>82.4870326149989</v>
      </c>
    </row>
    <row r="46" spans="1:4" ht="12.75">
      <c r="A46" s="51"/>
      <c r="B46" s="53"/>
      <c r="C46" s="53"/>
      <c r="D46" s="55"/>
    </row>
    <row r="47" spans="1:4" ht="15.75">
      <c r="A47" s="11" t="s">
        <v>21</v>
      </c>
      <c r="B47" s="3">
        <v>1367.9</v>
      </c>
      <c r="C47" s="3">
        <v>873</v>
      </c>
      <c r="D47" s="30">
        <f aca="true" t="shared" si="2" ref="D47:D55">C47/B47*100</f>
        <v>63.82045471160173</v>
      </c>
    </row>
    <row r="48" spans="1:4" ht="15.75">
      <c r="A48" s="11" t="s">
        <v>22</v>
      </c>
      <c r="B48" s="3">
        <v>2245.7</v>
      </c>
      <c r="C48" s="3">
        <v>1673.7</v>
      </c>
      <c r="D48" s="31">
        <f t="shared" si="2"/>
        <v>74.52910005788841</v>
      </c>
    </row>
    <row r="49" spans="1:4" ht="15.75">
      <c r="A49" s="11" t="s">
        <v>23</v>
      </c>
      <c r="B49" s="18">
        <v>30925.8</v>
      </c>
      <c r="C49" s="3">
        <v>11530.4</v>
      </c>
      <c r="D49" s="31">
        <f t="shared" si="2"/>
        <v>37.28407995912797</v>
      </c>
    </row>
    <row r="50" spans="1:4" ht="15.75">
      <c r="A50" s="11" t="s">
        <v>24</v>
      </c>
      <c r="B50" s="18">
        <v>33846.7</v>
      </c>
      <c r="C50" s="3">
        <v>21276.8</v>
      </c>
      <c r="D50" s="31">
        <f t="shared" si="2"/>
        <v>62.86225835901285</v>
      </c>
    </row>
    <row r="51" spans="1:4" ht="15.75">
      <c r="A51" s="11" t="s">
        <v>37</v>
      </c>
      <c r="B51" s="3">
        <v>308.4</v>
      </c>
      <c r="C51" s="3">
        <v>0</v>
      </c>
      <c r="D51" s="30">
        <f t="shared" si="2"/>
        <v>0</v>
      </c>
    </row>
    <row r="52" spans="1:4" ht="15.75">
      <c r="A52" s="11" t="s">
        <v>25</v>
      </c>
      <c r="B52" s="3">
        <v>321513.3</v>
      </c>
      <c r="C52" s="3">
        <v>246539</v>
      </c>
      <c r="D52" s="31">
        <f t="shared" si="2"/>
        <v>76.68080916092741</v>
      </c>
    </row>
    <row r="53" spans="1:4" ht="15.75">
      <c r="A53" s="11" t="s">
        <v>26</v>
      </c>
      <c r="B53" s="3">
        <v>54343.1</v>
      </c>
      <c r="C53" s="18">
        <v>40560.5</v>
      </c>
      <c r="D53" s="31">
        <f t="shared" si="2"/>
        <v>74.63781050400144</v>
      </c>
    </row>
    <row r="54" spans="1:4" ht="15.75">
      <c r="A54" s="11" t="s">
        <v>27</v>
      </c>
      <c r="B54" s="3">
        <v>194.2</v>
      </c>
      <c r="C54" s="18">
        <v>52.9</v>
      </c>
      <c r="D54" s="31">
        <f t="shared" si="2"/>
        <v>27.2399588053553</v>
      </c>
    </row>
    <row r="55" spans="1:4" ht="15.75">
      <c r="A55" s="11" t="s">
        <v>28</v>
      </c>
      <c r="B55" s="3">
        <v>738</v>
      </c>
      <c r="C55" s="3">
        <v>390</v>
      </c>
      <c r="D55" s="31">
        <f t="shared" si="2"/>
        <v>52.84552845528455</v>
      </c>
    </row>
    <row r="56" spans="1:4" ht="15.75">
      <c r="A56" s="11" t="s">
        <v>29</v>
      </c>
      <c r="B56" s="3">
        <v>8717.1</v>
      </c>
      <c r="C56" s="3">
        <v>6473.5</v>
      </c>
      <c r="D56" s="31">
        <f>C56/B56*100</f>
        <v>74.26208257333286</v>
      </c>
    </row>
    <row r="57" spans="1:4" ht="15.75">
      <c r="A57" s="11" t="s">
        <v>53</v>
      </c>
      <c r="B57" s="3">
        <v>688.4</v>
      </c>
      <c r="C57" s="3">
        <v>688.4</v>
      </c>
      <c r="D57" s="31">
        <f>C57/B57*100</f>
        <v>100</v>
      </c>
    </row>
    <row r="58" spans="1:4" ht="15.75">
      <c r="A58" s="9" t="s">
        <v>30</v>
      </c>
      <c r="B58" s="16">
        <f>B45+B47+B48+B49+B50+B51+B52+B53+B54+B55+B56+B57</f>
        <v>529556.7000000001</v>
      </c>
      <c r="C58" s="16">
        <f>C45+C47+C48+C49+C50+C51+C52+C53+C54+C55+C56+C57</f>
        <v>391649.70000000007</v>
      </c>
      <c r="D58" s="32">
        <f>C58/B58*100</f>
        <v>73.95802942347817</v>
      </c>
    </row>
    <row r="59" spans="1:4" ht="15.75">
      <c r="A59" s="9"/>
      <c r="B59" s="2"/>
      <c r="C59" s="2"/>
      <c r="D59" s="8"/>
    </row>
    <row r="60" spans="1:4" ht="15.75">
      <c r="A60" s="9" t="s">
        <v>31</v>
      </c>
      <c r="B60" s="26">
        <f>B40-B58</f>
        <v>-27204.100000000093</v>
      </c>
      <c r="C60" s="26">
        <f>C40-C58</f>
        <v>-8133.170000000042</v>
      </c>
      <c r="D60" s="8"/>
    </row>
    <row r="61" spans="1:4" ht="15.75">
      <c r="A61" s="12"/>
      <c r="B61" s="3"/>
      <c r="C61" s="3"/>
      <c r="D61" s="8"/>
    </row>
    <row r="62" spans="1:4" ht="12.75">
      <c r="A62" s="13"/>
      <c r="B62" s="13"/>
      <c r="C62" s="13"/>
      <c r="D62" s="13"/>
    </row>
    <row r="63" spans="1:4" ht="12.75">
      <c r="A63" s="14"/>
      <c r="B63" s="14"/>
      <c r="C63" s="14"/>
      <c r="D63" s="14"/>
    </row>
    <row r="64" spans="1:4" ht="12.75">
      <c r="A64" s="14" t="s">
        <v>32</v>
      </c>
      <c r="B64" s="14"/>
      <c r="C64" s="14"/>
      <c r="D64" s="14"/>
    </row>
    <row r="65" spans="1:4" ht="12.75">
      <c r="A65" s="14" t="s">
        <v>33</v>
      </c>
      <c r="B65" s="14"/>
      <c r="C65" s="14"/>
      <c r="D65" s="14"/>
    </row>
    <row r="66" spans="1:4" ht="12.75">
      <c r="A66" s="14"/>
      <c r="B66" s="14"/>
      <c r="C66" s="14"/>
      <c r="D66" s="14"/>
    </row>
    <row r="67" spans="1:4" ht="12.75">
      <c r="A67" s="14" t="s">
        <v>38</v>
      </c>
      <c r="B67" s="14"/>
      <c r="C67" s="14"/>
      <c r="D67" s="14"/>
    </row>
  </sheetData>
  <sheetProtection/>
  <mergeCells count="13">
    <mergeCell ref="A45:A46"/>
    <mergeCell ref="B45:B46"/>
    <mergeCell ref="C45:C46"/>
    <mergeCell ref="D45:D46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0"/>
  <sheetViews>
    <sheetView zoomScalePageLayoutView="0" workbookViewId="0" topLeftCell="A1">
      <selection activeCell="A2" sqref="A2:D72"/>
    </sheetView>
  </sheetViews>
  <sheetFormatPr defaultColWidth="9.00390625" defaultRowHeight="12.75"/>
  <cols>
    <col min="1" max="1" width="40.75390625" style="0" customWidth="1"/>
    <col min="2" max="2" width="16.875" style="0" customWidth="1"/>
    <col min="3" max="3" width="14.625" style="0" customWidth="1"/>
    <col min="4" max="4" width="15.25390625" style="0" customWidth="1"/>
  </cols>
  <sheetData>
    <row r="2" spans="1:4" ht="57" customHeight="1">
      <c r="A2" s="49" t="s">
        <v>77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 customHeight="1">
      <c r="A4" s="44" t="s">
        <v>0</v>
      </c>
      <c r="B4" s="48" t="s">
        <v>74</v>
      </c>
      <c r="C4" s="48" t="s">
        <v>49</v>
      </c>
      <c r="D4" s="44" t="s">
        <v>1</v>
      </c>
    </row>
    <row r="5" spans="1:4" ht="12.75" customHeight="1">
      <c r="A5" s="47"/>
      <c r="B5" s="48"/>
      <c r="C5" s="48"/>
      <c r="D5" s="45"/>
    </row>
    <row r="6" spans="1:4" ht="12.75" customHeight="1">
      <c r="A6" s="46"/>
      <c r="B6" s="48"/>
      <c r="C6" s="48"/>
      <c r="D6" s="46"/>
    </row>
    <row r="7" spans="1:4" ht="15.75">
      <c r="A7" s="20" t="s">
        <v>43</v>
      </c>
      <c r="B7" s="1">
        <f>B8+B9+B10+B16+B20</f>
        <v>120479</v>
      </c>
      <c r="C7" s="1">
        <f>C8+C9+C10+C16+C20</f>
        <v>116332.5</v>
      </c>
      <c r="D7" s="33">
        <f>C7/B7*100</f>
        <v>96.55832136720922</v>
      </c>
    </row>
    <row r="8" spans="1:4" ht="15.75">
      <c r="A8" s="9" t="s">
        <v>2</v>
      </c>
      <c r="B8" s="36">
        <v>73990</v>
      </c>
      <c r="C8" s="36">
        <v>68758.6</v>
      </c>
      <c r="D8" s="33">
        <f>C8/B8*100</f>
        <v>92.92958507906475</v>
      </c>
    </row>
    <row r="9" spans="1:4" ht="15.75">
      <c r="A9" s="9" t="s">
        <v>41</v>
      </c>
      <c r="B9" s="36">
        <v>12900</v>
      </c>
      <c r="C9" s="36">
        <v>12639.9</v>
      </c>
      <c r="D9" s="33">
        <f>C9/B9*100</f>
        <v>97.98372093023255</v>
      </c>
    </row>
    <row r="10" spans="1:4" ht="15.75">
      <c r="A10" s="9" t="s">
        <v>3</v>
      </c>
      <c r="B10" s="36">
        <f>B12+B13+B14+B15</f>
        <v>7847</v>
      </c>
      <c r="C10" s="36">
        <f>C12+C13+C14+C15</f>
        <v>7109.4</v>
      </c>
      <c r="D10" s="33">
        <f>C10/B10*100</f>
        <v>90.60022938702689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4546.6</v>
      </c>
      <c r="D12" s="34">
        <f>C12/B12*100</f>
        <v>87.89097235646628</v>
      </c>
    </row>
    <row r="13" spans="1:4" ht="15.75">
      <c r="A13" s="11" t="s">
        <v>6</v>
      </c>
      <c r="B13" s="31">
        <v>1875</v>
      </c>
      <c r="C13" s="31">
        <v>1945.9</v>
      </c>
      <c r="D13" s="34">
        <f>C13/B13*100</f>
        <v>103.78133333333335</v>
      </c>
    </row>
    <row r="14" spans="1:4" ht="15.75">
      <c r="A14" s="11" t="s">
        <v>44</v>
      </c>
      <c r="B14" s="31">
        <v>715</v>
      </c>
      <c r="C14" s="31">
        <v>591.9</v>
      </c>
      <c r="D14" s="34">
        <f>C14/B14*100</f>
        <v>82.78321678321679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26431</v>
      </c>
      <c r="D16" s="33">
        <f>C16/B16*100</f>
        <v>107.36016897518176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2452.7</v>
      </c>
      <c r="D18" s="34">
        <f aca="true" t="shared" si="0" ref="D18:D26">C18/B18*100</f>
        <v>99.13904607922393</v>
      </c>
    </row>
    <row r="19" spans="1:4" ht="15.75">
      <c r="A19" s="11" t="s">
        <v>9</v>
      </c>
      <c r="B19" s="31">
        <v>22145</v>
      </c>
      <c r="C19" s="31">
        <v>23978.3</v>
      </c>
      <c r="D19" s="34">
        <f t="shared" si="0"/>
        <v>108.27861819823887</v>
      </c>
    </row>
    <row r="20" spans="1:4" ht="15.75">
      <c r="A20" s="9" t="s">
        <v>10</v>
      </c>
      <c r="B20" s="36">
        <v>1123</v>
      </c>
      <c r="C20" s="36">
        <v>1393.6</v>
      </c>
      <c r="D20" s="33">
        <f t="shared" si="0"/>
        <v>124.09617097061442</v>
      </c>
    </row>
    <row r="21" spans="1:4" ht="15.75">
      <c r="A21" s="20" t="s">
        <v>42</v>
      </c>
      <c r="B21" s="36">
        <f>B22+B23+B24+B25+B26+B27</f>
        <v>19826.1</v>
      </c>
      <c r="C21" s="36">
        <f>C22+C23+C24+C25+C26+C27</f>
        <v>18976.7</v>
      </c>
      <c r="D21" s="33">
        <f t="shared" si="0"/>
        <v>95.71574843262167</v>
      </c>
    </row>
    <row r="22" spans="1:4" ht="25.5">
      <c r="A22" s="11" t="s">
        <v>11</v>
      </c>
      <c r="B22" s="31">
        <v>6864</v>
      </c>
      <c r="C22" s="31">
        <v>5919.1</v>
      </c>
      <c r="D22" s="34">
        <f t="shared" si="0"/>
        <v>86.23397435897436</v>
      </c>
    </row>
    <row r="23" spans="1:4" ht="25.5">
      <c r="A23" s="11" t="s">
        <v>12</v>
      </c>
      <c r="B23" s="31">
        <v>662</v>
      </c>
      <c r="C23" s="31">
        <v>682.5</v>
      </c>
      <c r="D23" s="34">
        <f t="shared" si="0"/>
        <v>103.09667673716012</v>
      </c>
    </row>
    <row r="24" spans="1:4" ht="15.75">
      <c r="A24" s="11" t="s">
        <v>35</v>
      </c>
      <c r="B24" s="31">
        <v>2057.8</v>
      </c>
      <c r="C24" s="31">
        <v>2293.4</v>
      </c>
      <c r="D24" s="34">
        <f t="shared" si="0"/>
        <v>111.44912041986588</v>
      </c>
    </row>
    <row r="25" spans="1:4" ht="15.75">
      <c r="A25" s="11" t="s">
        <v>13</v>
      </c>
      <c r="B25" s="31">
        <v>1648</v>
      </c>
      <c r="C25" s="31">
        <v>1132.2</v>
      </c>
      <c r="D25" s="34">
        <f t="shared" si="0"/>
        <v>68.7014563106796</v>
      </c>
    </row>
    <row r="26" spans="1:4" ht="25.5">
      <c r="A26" s="11" t="s">
        <v>14</v>
      </c>
      <c r="B26" s="31">
        <v>5547.5</v>
      </c>
      <c r="C26" s="31">
        <v>5740</v>
      </c>
      <c r="D26" s="34">
        <f t="shared" si="0"/>
        <v>103.47003154574132</v>
      </c>
    </row>
    <row r="27" spans="1:4" ht="15.75">
      <c r="A27" s="9" t="s">
        <v>46</v>
      </c>
      <c r="B27" s="36">
        <v>3046.8</v>
      </c>
      <c r="C27" s="36">
        <v>3209.5</v>
      </c>
      <c r="D27" s="33">
        <v>100</v>
      </c>
    </row>
    <row r="28" spans="1:4" ht="25.5">
      <c r="A28" s="10" t="s">
        <v>34</v>
      </c>
      <c r="B28" s="36">
        <f>B7+B21</f>
        <v>140305.1</v>
      </c>
      <c r="C28" s="36">
        <f>C21+C7</f>
        <v>135309.2</v>
      </c>
      <c r="D28" s="33">
        <f>C28/B28*100</f>
        <v>96.43925987009739</v>
      </c>
    </row>
    <row r="29" spans="1:4" ht="12.75" customHeight="1">
      <c r="A29" s="44" t="s">
        <v>0</v>
      </c>
      <c r="B29" s="48" t="s">
        <v>64</v>
      </c>
      <c r="C29" s="48" t="s">
        <v>50</v>
      </c>
      <c r="D29" s="44" t="s">
        <v>1</v>
      </c>
    </row>
    <row r="30" spans="1:4" ht="12.75" customHeight="1">
      <c r="A30" s="47"/>
      <c r="B30" s="48"/>
      <c r="C30" s="48"/>
      <c r="D30" s="45"/>
    </row>
    <row r="31" spans="1:4" ht="12.75" customHeight="1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380847.4</v>
      </c>
      <c r="C32" s="28">
        <f>C34+C35+C36+C37+C38+C39+C33</f>
        <v>359859.9</v>
      </c>
      <c r="D32" s="1">
        <f aca="true" t="shared" si="1" ref="D32:D40">C32/B32*100</f>
        <v>94.48926262854886</v>
      </c>
    </row>
    <row r="33" spans="1:4" ht="15.75">
      <c r="A33" s="11" t="s">
        <v>76</v>
      </c>
      <c r="B33" s="29">
        <v>9362.1</v>
      </c>
      <c r="C33" s="29">
        <v>8582.4</v>
      </c>
      <c r="D33" s="17">
        <f t="shared" si="1"/>
        <v>91.67174031467297</v>
      </c>
    </row>
    <row r="34" spans="1:4" ht="15.75">
      <c r="A34" s="11" t="s">
        <v>36</v>
      </c>
      <c r="B34" s="29">
        <v>243482.8</v>
      </c>
      <c r="C34" s="29">
        <v>229726</v>
      </c>
      <c r="D34" s="17">
        <f t="shared" si="1"/>
        <v>94.34999104659549</v>
      </c>
    </row>
    <row r="35" spans="1:4" ht="15.75">
      <c r="A35" s="11" t="s">
        <v>16</v>
      </c>
      <c r="B35" s="29">
        <v>113420.7</v>
      </c>
      <c r="C35" s="29">
        <v>107445.6</v>
      </c>
      <c r="D35" s="17">
        <f t="shared" si="1"/>
        <v>94.73191401569555</v>
      </c>
    </row>
    <row r="36" spans="1:4" ht="15.75">
      <c r="A36" s="11" t="s">
        <v>17</v>
      </c>
      <c r="B36" s="29">
        <v>14455.4</v>
      </c>
      <c r="C36" s="29">
        <v>13979.5</v>
      </c>
      <c r="D36" s="17">
        <f t="shared" si="1"/>
        <v>96.70780469582301</v>
      </c>
    </row>
    <row r="37" spans="1:4" ht="15.75">
      <c r="A37" s="9" t="s">
        <v>47</v>
      </c>
      <c r="B37" s="29">
        <v>1018</v>
      </c>
      <c r="C37" s="29">
        <v>1018</v>
      </c>
      <c r="D37" s="17">
        <f t="shared" si="1"/>
        <v>100</v>
      </c>
    </row>
    <row r="38" spans="1:4" ht="15.75">
      <c r="A38" s="9" t="s">
        <v>48</v>
      </c>
      <c r="B38" s="28"/>
      <c r="C38" s="28"/>
      <c r="D38" s="1"/>
    </row>
    <row r="39" spans="1:4" ht="25.5">
      <c r="A39" s="9" t="s">
        <v>18</v>
      </c>
      <c r="B39" s="28">
        <v>-891.6</v>
      </c>
      <c r="C39" s="29">
        <v>-891.6</v>
      </c>
      <c r="D39" s="17"/>
    </row>
    <row r="40" spans="1:4" ht="15.75">
      <c r="A40" s="9" t="s">
        <v>19</v>
      </c>
      <c r="B40" s="28">
        <f>B32+B28</f>
        <v>521152.5</v>
      </c>
      <c r="C40" s="35">
        <f>C32+C28</f>
        <v>495169.10000000003</v>
      </c>
      <c r="D40" s="1">
        <f t="shared" si="1"/>
        <v>95.01424247221304</v>
      </c>
    </row>
    <row r="46" spans="1:4" ht="12.75" customHeight="1">
      <c r="A46" s="21" t="s">
        <v>20</v>
      </c>
      <c r="B46" s="15" t="s">
        <v>75</v>
      </c>
      <c r="C46" s="15" t="s">
        <v>49</v>
      </c>
      <c r="D46" s="15" t="s">
        <v>1</v>
      </c>
    </row>
    <row r="47" spans="1:4" ht="12.75" customHeight="1">
      <c r="A47" s="50" t="s">
        <v>39</v>
      </c>
      <c r="B47" s="52">
        <v>79887</v>
      </c>
      <c r="C47" s="52">
        <v>74455.2</v>
      </c>
      <c r="D47" s="54">
        <f>C47/B47*100</f>
        <v>93.20064591235119</v>
      </c>
    </row>
    <row r="48" spans="1:4" ht="12.75">
      <c r="A48" s="51"/>
      <c r="B48" s="53"/>
      <c r="C48" s="53"/>
      <c r="D48" s="55"/>
    </row>
    <row r="49" spans="1:4" ht="15.75">
      <c r="A49" s="11" t="s">
        <v>21</v>
      </c>
      <c r="B49" s="3">
        <v>1367.9</v>
      </c>
      <c r="C49" s="3">
        <v>1088.4</v>
      </c>
      <c r="D49" s="30">
        <f aca="true" t="shared" si="2" ref="D49:D58">C49/B49*100</f>
        <v>79.56721982601067</v>
      </c>
    </row>
    <row r="50" spans="1:4" ht="15.75">
      <c r="A50" s="11" t="s">
        <v>22</v>
      </c>
      <c r="B50" s="3">
        <v>2322.1</v>
      </c>
      <c r="C50" s="3">
        <v>2136.5</v>
      </c>
      <c r="D50" s="31">
        <f t="shared" si="2"/>
        <v>92.00723483054134</v>
      </c>
    </row>
    <row r="51" spans="1:4" ht="15.75">
      <c r="A51" s="11" t="s">
        <v>23</v>
      </c>
      <c r="B51" s="18">
        <v>31061.1</v>
      </c>
      <c r="C51" s="3">
        <v>21357.6</v>
      </c>
      <c r="D51" s="31">
        <f t="shared" si="2"/>
        <v>68.75996020746207</v>
      </c>
    </row>
    <row r="52" spans="1:4" ht="15.75">
      <c r="A52" s="11" t="s">
        <v>24</v>
      </c>
      <c r="B52" s="18">
        <v>33678.1</v>
      </c>
      <c r="C52" s="3">
        <v>26327.7</v>
      </c>
      <c r="D52" s="31">
        <f t="shared" si="2"/>
        <v>78.17454072527845</v>
      </c>
    </row>
    <row r="53" spans="1:4" ht="15.75">
      <c r="A53" s="11" t="s">
        <v>37</v>
      </c>
      <c r="B53" s="3">
        <v>753.4</v>
      </c>
      <c r="C53" s="3">
        <v>305.4</v>
      </c>
      <c r="D53" s="30">
        <f t="shared" si="2"/>
        <v>40.536235731351205</v>
      </c>
    </row>
    <row r="54" spans="1:4" ht="15.75">
      <c r="A54" s="11" t="s">
        <v>25</v>
      </c>
      <c r="B54" s="3">
        <v>331505</v>
      </c>
      <c r="C54" s="3">
        <v>303371.4</v>
      </c>
      <c r="D54" s="31">
        <f t="shared" si="2"/>
        <v>91.51337083905221</v>
      </c>
    </row>
    <row r="55" spans="1:4" ht="15.75">
      <c r="A55" s="11" t="s">
        <v>26</v>
      </c>
      <c r="B55" s="3">
        <v>56520</v>
      </c>
      <c r="C55" s="18">
        <v>50718</v>
      </c>
      <c r="D55" s="31">
        <f t="shared" si="2"/>
        <v>89.73460721868365</v>
      </c>
    </row>
    <row r="56" spans="1:4" ht="15.75">
      <c r="A56" s="11" t="s">
        <v>27</v>
      </c>
      <c r="B56" s="3">
        <v>194.2</v>
      </c>
      <c r="C56" s="18">
        <v>52.9</v>
      </c>
      <c r="D56" s="31">
        <f t="shared" si="2"/>
        <v>27.2399588053553</v>
      </c>
    </row>
    <row r="57" spans="1:4" ht="15.75">
      <c r="A57" s="11" t="s">
        <v>29</v>
      </c>
      <c r="B57" s="3">
        <v>8722.4</v>
      </c>
      <c r="C57" s="18">
        <v>6995.7</v>
      </c>
      <c r="D57" s="31">
        <f t="shared" si="2"/>
        <v>80.2038429789966</v>
      </c>
    </row>
    <row r="58" spans="1:4" ht="15.75">
      <c r="A58" s="11" t="s">
        <v>28</v>
      </c>
      <c r="B58" s="3">
        <v>837.1</v>
      </c>
      <c r="C58" s="3">
        <v>490</v>
      </c>
      <c r="D58" s="31">
        <f t="shared" si="2"/>
        <v>58.53541990204276</v>
      </c>
    </row>
    <row r="59" spans="1:4" ht="15.75">
      <c r="A59" s="11" t="s">
        <v>78</v>
      </c>
      <c r="B59" s="3">
        <v>6.6</v>
      </c>
      <c r="C59" s="3">
        <v>0</v>
      </c>
      <c r="D59" s="31">
        <f>C59/B59*100</f>
        <v>0</v>
      </c>
    </row>
    <row r="60" spans="1:4" ht="15.75">
      <c r="A60" s="11" t="s">
        <v>53</v>
      </c>
      <c r="B60" s="3">
        <v>688.4</v>
      </c>
      <c r="C60" s="3">
        <v>688.4</v>
      </c>
      <c r="D60" s="31">
        <f>C60/B60*100</f>
        <v>100</v>
      </c>
    </row>
    <row r="61" spans="1:4" ht="15.75">
      <c r="A61" s="9" t="s">
        <v>30</v>
      </c>
      <c r="B61" s="16">
        <f>B47+B49+B50+B51+B52+B53+B54+B55+B56+B58+B59+B60+B57</f>
        <v>547543.2999999999</v>
      </c>
      <c r="C61" s="16">
        <f>C47+C49+C50+C51+C52+C53+C54+C55+C56+C58+C59+C60+C57</f>
        <v>487987.20000000007</v>
      </c>
      <c r="D61" s="32">
        <f>C61/B61*100</f>
        <v>89.12303373998004</v>
      </c>
    </row>
    <row r="62" spans="1:4" ht="15.75">
      <c r="A62" s="9"/>
      <c r="B62" s="2"/>
      <c r="C62" s="2"/>
      <c r="D62" s="8"/>
    </row>
    <row r="63" spans="1:4" ht="15.75">
      <c r="A63" s="9" t="s">
        <v>31</v>
      </c>
      <c r="B63" s="26">
        <f>B40-B61</f>
        <v>-26390.79999999993</v>
      </c>
      <c r="C63" s="26">
        <f>C40-C61</f>
        <v>7181.899999999965</v>
      </c>
      <c r="D63" s="8"/>
    </row>
    <row r="64" spans="1:4" ht="15.75">
      <c r="A64" s="12"/>
      <c r="B64" s="3"/>
      <c r="C64" s="3"/>
      <c r="D64" s="8"/>
    </row>
    <row r="65" spans="1:4" ht="12.75">
      <c r="A65" s="13"/>
      <c r="B65" s="13"/>
      <c r="C65" s="13"/>
      <c r="D65" s="13"/>
    </row>
    <row r="66" spans="1:4" ht="12.75">
      <c r="A66" s="14"/>
      <c r="B66" s="14"/>
      <c r="C66" s="14"/>
      <c r="D66" s="14"/>
    </row>
    <row r="67" spans="1:4" ht="12.75">
      <c r="A67" s="14" t="s">
        <v>32</v>
      </c>
      <c r="B67" s="14"/>
      <c r="C67" s="14"/>
      <c r="D67" s="14"/>
    </row>
    <row r="68" spans="1:4" ht="12.75">
      <c r="A68" s="14" t="s">
        <v>33</v>
      </c>
      <c r="B68" s="14"/>
      <c r="C68" s="14"/>
      <c r="D68" s="14"/>
    </row>
    <row r="69" spans="1:4" ht="12.75">
      <c r="A69" s="14"/>
      <c r="B69" s="14"/>
      <c r="C69" s="14"/>
      <c r="D69" s="14"/>
    </row>
    <row r="70" spans="1:4" ht="12.75">
      <c r="A70" s="14" t="s">
        <v>38</v>
      </c>
      <c r="B70" s="14"/>
      <c r="C70" s="14"/>
      <c r="D70" s="14"/>
    </row>
  </sheetData>
  <sheetProtection/>
  <mergeCells count="13">
    <mergeCell ref="B29:B31"/>
    <mergeCell ref="C29:C31"/>
    <mergeCell ref="D29:D31"/>
    <mergeCell ref="A47:A48"/>
    <mergeCell ref="B47:B48"/>
    <mergeCell ref="C47:C48"/>
    <mergeCell ref="D47:D48"/>
    <mergeCell ref="A2:D2"/>
    <mergeCell ref="A4:A6"/>
    <mergeCell ref="B4:B6"/>
    <mergeCell ref="C4:C6"/>
    <mergeCell ref="D4:D6"/>
    <mergeCell ref="A29:A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7">
      <selection activeCell="E57" sqref="E57:F57"/>
    </sheetView>
  </sheetViews>
  <sheetFormatPr defaultColWidth="9.00390625" defaultRowHeight="12.75"/>
  <cols>
    <col min="1" max="1" width="45.375" style="0" customWidth="1"/>
    <col min="2" max="2" width="15.25390625" style="0" customWidth="1"/>
    <col min="3" max="3" width="14.625" style="0" customWidth="1"/>
    <col min="4" max="4" width="12.625" style="0" customWidth="1"/>
  </cols>
  <sheetData>
    <row r="1" spans="1:4" ht="40.5" customHeight="1">
      <c r="A1" s="49" t="s">
        <v>79</v>
      </c>
      <c r="B1" s="49"/>
      <c r="C1" s="49"/>
      <c r="D1" s="49"/>
    </row>
    <row r="2" spans="1:4" ht="16.5" customHeight="1">
      <c r="A2" s="23"/>
      <c r="B2" s="23"/>
      <c r="C2" s="57" t="s">
        <v>45</v>
      </c>
      <c r="D2" s="58"/>
    </row>
    <row r="3" spans="1:4" ht="12.75">
      <c r="A3" s="44" t="s">
        <v>0</v>
      </c>
      <c r="B3" s="48" t="s">
        <v>74</v>
      </c>
      <c r="C3" s="48" t="s">
        <v>49</v>
      </c>
      <c r="D3" s="44" t="s">
        <v>1</v>
      </c>
    </row>
    <row r="4" spans="1:4" ht="12.75">
      <c r="A4" s="47"/>
      <c r="B4" s="48"/>
      <c r="C4" s="48"/>
      <c r="D4" s="45"/>
    </row>
    <row r="5" spans="1:4" ht="12.75">
      <c r="A5" s="46"/>
      <c r="B5" s="48"/>
      <c r="C5" s="48"/>
      <c r="D5" s="46"/>
    </row>
    <row r="6" spans="1:4" ht="15.75">
      <c r="A6" s="20" t="s">
        <v>43</v>
      </c>
      <c r="B6" s="38">
        <f>B7+B8+B9+B15+B19</f>
        <v>125272</v>
      </c>
      <c r="C6" s="38">
        <f>C7+C8+C9+C15+C19</f>
        <v>96237.3</v>
      </c>
      <c r="D6" s="39">
        <f>C6/B6*100</f>
        <v>76.82267386167699</v>
      </c>
    </row>
    <row r="7" spans="1:4" ht="15.75">
      <c r="A7" s="9" t="s">
        <v>2</v>
      </c>
      <c r="B7" s="16">
        <v>76348.6</v>
      </c>
      <c r="C7" s="16">
        <v>59689.6</v>
      </c>
      <c r="D7" s="39">
        <f>C7/B7*100</f>
        <v>78.18034646345839</v>
      </c>
    </row>
    <row r="8" spans="1:4" ht="15.75">
      <c r="A8" s="9" t="s">
        <v>41</v>
      </c>
      <c r="B8" s="16">
        <v>14400</v>
      </c>
      <c r="C8" s="16">
        <v>11806.4</v>
      </c>
      <c r="D8" s="39">
        <f>C8/B8*100</f>
        <v>81.9888888888889</v>
      </c>
    </row>
    <row r="9" spans="1:4" ht="15.75">
      <c r="A9" s="9" t="s">
        <v>3</v>
      </c>
      <c r="B9" s="16">
        <f>B11+B12+B13+B14</f>
        <v>7582.4</v>
      </c>
      <c r="C9" s="16">
        <f>C11+C12+C13+C14</f>
        <v>5688.599999999999</v>
      </c>
      <c r="D9" s="39">
        <f>C9/B9*100</f>
        <v>75.02373918548216</v>
      </c>
    </row>
    <row r="10" spans="1:4" ht="15.75">
      <c r="A10" s="11" t="s">
        <v>4</v>
      </c>
      <c r="B10" s="18"/>
      <c r="C10" s="18"/>
      <c r="D10" s="39"/>
    </row>
    <row r="11" spans="1:4" ht="15.75">
      <c r="A11" s="11" t="s">
        <v>5</v>
      </c>
      <c r="B11" s="18">
        <v>4872.5</v>
      </c>
      <c r="C11" s="18">
        <v>3392.2</v>
      </c>
      <c r="D11" s="40">
        <f>C11/B11*100</f>
        <v>69.61929194458696</v>
      </c>
    </row>
    <row r="12" spans="1:4" ht="15.75">
      <c r="A12" s="11" t="s">
        <v>6</v>
      </c>
      <c r="B12" s="18">
        <v>2163.9</v>
      </c>
      <c r="C12" s="18">
        <v>1707.3</v>
      </c>
      <c r="D12" s="40">
        <f>C12/B12*100</f>
        <v>78.89920976015526</v>
      </c>
    </row>
    <row r="13" spans="1:4" ht="15.75">
      <c r="A13" s="11" t="s">
        <v>44</v>
      </c>
      <c r="B13" s="18">
        <v>501</v>
      </c>
      <c r="C13" s="18">
        <v>556.9</v>
      </c>
      <c r="D13" s="40">
        <f>C13/B13*100</f>
        <v>111.15768463073852</v>
      </c>
    </row>
    <row r="14" spans="1:4" ht="15.75">
      <c r="A14" s="11" t="s">
        <v>40</v>
      </c>
      <c r="B14" s="18">
        <v>45</v>
      </c>
      <c r="C14" s="18">
        <v>32.2</v>
      </c>
      <c r="D14" s="40">
        <f>C14/B14*100</f>
        <v>71.55555555555556</v>
      </c>
    </row>
    <row r="15" spans="1:4" ht="15.75">
      <c r="A15" s="9" t="s">
        <v>7</v>
      </c>
      <c r="B15" s="16">
        <f>B17+B18</f>
        <v>25384</v>
      </c>
      <c r="C15" s="16">
        <f>C17+C18</f>
        <v>18274.8</v>
      </c>
      <c r="D15" s="39">
        <f>C15/B15*100</f>
        <v>71.99338165773716</v>
      </c>
    </row>
    <row r="16" spans="1:4" ht="15.75">
      <c r="A16" s="11" t="s">
        <v>4</v>
      </c>
      <c r="B16" s="18"/>
      <c r="C16" s="18"/>
      <c r="D16" s="39"/>
    </row>
    <row r="17" spans="1:4" ht="15.75">
      <c r="A17" s="11" t="s">
        <v>8</v>
      </c>
      <c r="B17" s="18">
        <v>3261</v>
      </c>
      <c r="C17" s="18">
        <v>765.7</v>
      </c>
      <c r="D17" s="40">
        <f aca="true" t="shared" si="0" ref="D17:D26">C17/B17*100</f>
        <v>23.480527445568843</v>
      </c>
    </row>
    <row r="18" spans="1:4" ht="15.75">
      <c r="A18" s="11" t="s">
        <v>9</v>
      </c>
      <c r="B18" s="18">
        <v>22123</v>
      </c>
      <c r="C18" s="18">
        <v>17509.1</v>
      </c>
      <c r="D18" s="40">
        <f t="shared" si="0"/>
        <v>79.144329430909</v>
      </c>
    </row>
    <row r="19" spans="1:4" ht="15.75">
      <c r="A19" s="9" t="s">
        <v>10</v>
      </c>
      <c r="B19" s="16">
        <v>1557</v>
      </c>
      <c r="C19" s="16">
        <v>777.9</v>
      </c>
      <c r="D19" s="39">
        <f t="shared" si="0"/>
        <v>49.96146435452793</v>
      </c>
    </row>
    <row r="20" spans="1:4" ht="15.75">
      <c r="A20" s="20" t="s">
        <v>42</v>
      </c>
      <c r="B20" s="16">
        <f>B21+B22+B23+B24+B25+B26</f>
        <v>13876.4</v>
      </c>
      <c r="C20" s="16">
        <f>C21+C22+C23+C24+C25+C26</f>
        <v>12126</v>
      </c>
      <c r="D20" s="39">
        <f t="shared" si="0"/>
        <v>87.38577729094001</v>
      </c>
    </row>
    <row r="21" spans="1:4" ht="25.5">
      <c r="A21" s="11" t="s">
        <v>11</v>
      </c>
      <c r="B21" s="18">
        <v>7868</v>
      </c>
      <c r="C21" s="18">
        <v>5208.7</v>
      </c>
      <c r="D21" s="40">
        <f t="shared" si="0"/>
        <v>66.20106761565836</v>
      </c>
    </row>
    <row r="22" spans="1:4" ht="25.5">
      <c r="A22" s="11" t="s">
        <v>12</v>
      </c>
      <c r="B22" s="18">
        <v>416</v>
      </c>
      <c r="C22" s="18">
        <v>354.2</v>
      </c>
      <c r="D22" s="40">
        <f t="shared" si="0"/>
        <v>85.14423076923077</v>
      </c>
    </row>
    <row r="23" spans="1:4" ht="15.75">
      <c r="A23" s="11" t="s">
        <v>35</v>
      </c>
      <c r="B23" s="18">
        <v>1071.8</v>
      </c>
      <c r="C23" s="18">
        <v>1300.7</v>
      </c>
      <c r="D23" s="40">
        <f t="shared" si="0"/>
        <v>121.35659637992164</v>
      </c>
    </row>
    <row r="24" spans="1:4" ht="15.75">
      <c r="A24" s="11" t="s">
        <v>13</v>
      </c>
      <c r="B24" s="18">
        <v>848</v>
      </c>
      <c r="C24" s="18">
        <v>870</v>
      </c>
      <c r="D24" s="40">
        <f t="shared" si="0"/>
        <v>102.59433962264151</v>
      </c>
    </row>
    <row r="25" spans="1:4" ht="25.5">
      <c r="A25" s="11" t="s">
        <v>14</v>
      </c>
      <c r="B25" s="18">
        <v>795</v>
      </c>
      <c r="C25" s="18">
        <v>1051.1</v>
      </c>
      <c r="D25" s="40">
        <f t="shared" si="0"/>
        <v>132.2138364779874</v>
      </c>
    </row>
    <row r="26" spans="1:4" ht="15.75">
      <c r="A26" s="9" t="s">
        <v>46</v>
      </c>
      <c r="B26" s="16">
        <v>2877.6</v>
      </c>
      <c r="C26" s="16">
        <v>3341.3</v>
      </c>
      <c r="D26" s="39">
        <f t="shared" si="0"/>
        <v>116.11412288017793</v>
      </c>
    </row>
    <row r="27" spans="1:4" ht="25.5">
      <c r="A27" s="10" t="s">
        <v>34</v>
      </c>
      <c r="B27" s="16">
        <f>B6+B20</f>
        <v>139148.4</v>
      </c>
      <c r="C27" s="16">
        <f>C20+C6</f>
        <v>108363.3</v>
      </c>
      <c r="D27" s="39">
        <f>C27/B27*100</f>
        <v>77.87606612796122</v>
      </c>
    </row>
    <row r="28" spans="1:4" ht="12.75">
      <c r="A28" s="44" t="s">
        <v>0</v>
      </c>
      <c r="B28" s="56" t="s">
        <v>64</v>
      </c>
      <c r="C28" s="56" t="s">
        <v>50</v>
      </c>
      <c r="D28" s="44" t="s">
        <v>1</v>
      </c>
    </row>
    <row r="29" spans="1:4" ht="12.75">
      <c r="A29" s="47"/>
      <c r="B29" s="56"/>
      <c r="C29" s="56"/>
      <c r="D29" s="45"/>
    </row>
    <row r="30" spans="1:4" ht="12.75">
      <c r="A30" s="46"/>
      <c r="B30" s="56"/>
      <c r="C30" s="56"/>
      <c r="D30" s="46"/>
    </row>
    <row r="31" spans="1:4" ht="15.75">
      <c r="A31" s="9" t="s">
        <v>15</v>
      </c>
      <c r="B31" s="16">
        <f>B33+B34+B35+B38+B32</f>
        <v>423624.2</v>
      </c>
      <c r="C31" s="16">
        <f>C33+C34+C35+C38+C32+C36+C37</f>
        <v>336318.4</v>
      </c>
      <c r="D31" s="1">
        <f aca="true" t="shared" si="1" ref="D31:D39">C31/B31*100</f>
        <v>79.39074302176316</v>
      </c>
    </row>
    <row r="32" spans="1:4" ht="15.75">
      <c r="A32" s="11" t="s">
        <v>76</v>
      </c>
      <c r="B32" s="18">
        <v>10795.3</v>
      </c>
      <c r="C32" s="18">
        <v>8097</v>
      </c>
      <c r="D32" s="17">
        <f t="shared" si="1"/>
        <v>75.00486322751568</v>
      </c>
    </row>
    <row r="33" spans="1:4" ht="15.75">
      <c r="A33" s="11" t="s">
        <v>36</v>
      </c>
      <c r="B33" s="18">
        <v>255703.5</v>
      </c>
      <c r="C33" s="18">
        <v>214586.6</v>
      </c>
      <c r="D33" s="17">
        <f t="shared" si="1"/>
        <v>83.92008713216676</v>
      </c>
    </row>
    <row r="34" spans="1:4" ht="15.75">
      <c r="A34" s="11" t="s">
        <v>16</v>
      </c>
      <c r="B34" s="18">
        <v>127201.5</v>
      </c>
      <c r="C34" s="18">
        <v>94310.7</v>
      </c>
      <c r="D34" s="17">
        <f t="shared" si="1"/>
        <v>74.14275775049822</v>
      </c>
    </row>
    <row r="35" spans="1:4" ht="15.75">
      <c r="A35" s="11" t="s">
        <v>17</v>
      </c>
      <c r="B35" s="18">
        <v>29923.9</v>
      </c>
      <c r="C35" s="18">
        <v>23315.8</v>
      </c>
      <c r="D35" s="17">
        <f t="shared" si="1"/>
        <v>77.91698274623295</v>
      </c>
    </row>
    <row r="36" spans="1:4" ht="15.75">
      <c r="A36" s="11" t="s">
        <v>80</v>
      </c>
      <c r="B36" s="18">
        <v>0</v>
      </c>
      <c r="C36" s="18">
        <v>15</v>
      </c>
      <c r="D36" s="17" t="e">
        <f t="shared" si="1"/>
        <v>#DIV/0!</v>
      </c>
    </row>
    <row r="37" spans="1:4" ht="89.25">
      <c r="A37" s="11" t="s">
        <v>81</v>
      </c>
      <c r="B37" s="18"/>
      <c r="C37" s="18">
        <v>106.9</v>
      </c>
      <c r="D37" s="17"/>
    </row>
    <row r="38" spans="1:4" ht="25.5">
      <c r="A38" s="9" t="s">
        <v>18</v>
      </c>
      <c r="B38" s="16"/>
      <c r="C38" s="18">
        <v>-4113.6</v>
      </c>
      <c r="D38" s="17"/>
    </row>
    <row r="39" spans="1:4" ht="15.75">
      <c r="A39" s="9" t="s">
        <v>19</v>
      </c>
      <c r="B39" s="16">
        <f>B31+B27</f>
        <v>562772.6</v>
      </c>
      <c r="C39" s="16">
        <f>C31+C27</f>
        <v>444681.7</v>
      </c>
      <c r="D39" s="1">
        <f t="shared" si="1"/>
        <v>79.01623142278072</v>
      </c>
    </row>
    <row r="40" spans="1:4" ht="15.75">
      <c r="A40" s="42"/>
      <c r="B40" s="43"/>
      <c r="C40" s="43"/>
      <c r="D40" s="6"/>
    </row>
    <row r="42" spans="1:4" ht="27">
      <c r="A42" s="21" t="s">
        <v>20</v>
      </c>
      <c r="B42" s="15" t="s">
        <v>75</v>
      </c>
      <c r="C42" s="15" t="s">
        <v>49</v>
      </c>
      <c r="D42" s="15" t="s">
        <v>1</v>
      </c>
    </row>
    <row r="43" spans="1:4" ht="12.75">
      <c r="A43" s="50" t="s">
        <v>39</v>
      </c>
      <c r="B43" s="52">
        <v>84278.9</v>
      </c>
      <c r="C43" s="52">
        <v>64652.3</v>
      </c>
      <c r="D43" s="54">
        <f>C43/B43*100</f>
        <v>76.71232064016024</v>
      </c>
    </row>
    <row r="44" spans="1:4" ht="12.75">
      <c r="A44" s="51"/>
      <c r="B44" s="53"/>
      <c r="C44" s="53"/>
      <c r="D44" s="55"/>
    </row>
    <row r="45" spans="1:4" ht="15.75">
      <c r="A45" s="11" t="s">
        <v>21</v>
      </c>
      <c r="B45" s="3">
        <v>1425.7</v>
      </c>
      <c r="C45" s="3">
        <v>916.2</v>
      </c>
      <c r="D45" s="30">
        <f aca="true" t="shared" si="2" ref="D45:D54">C45/B45*100</f>
        <v>64.26316896962896</v>
      </c>
    </row>
    <row r="46" spans="1:4" ht="15.75">
      <c r="A46" s="11" t="s">
        <v>22</v>
      </c>
      <c r="B46" s="3">
        <v>2318.1</v>
      </c>
      <c r="C46" s="3">
        <v>1595.7</v>
      </c>
      <c r="D46" s="31">
        <f t="shared" si="2"/>
        <v>68.83654717225313</v>
      </c>
    </row>
    <row r="47" spans="1:4" ht="15.75">
      <c r="A47" s="11" t="s">
        <v>23</v>
      </c>
      <c r="B47" s="18">
        <v>39087.7</v>
      </c>
      <c r="C47" s="3">
        <v>11979.7</v>
      </c>
      <c r="D47" s="31">
        <f t="shared" si="2"/>
        <v>30.648260194383404</v>
      </c>
    </row>
    <row r="48" spans="1:4" ht="15.75">
      <c r="A48" s="11" t="s">
        <v>24</v>
      </c>
      <c r="B48" s="18">
        <v>29054.1</v>
      </c>
      <c r="C48" s="3">
        <v>18757.2</v>
      </c>
      <c r="D48" s="31">
        <f t="shared" si="2"/>
        <v>64.55956302208638</v>
      </c>
    </row>
    <row r="49" spans="1:4" ht="15.75">
      <c r="A49" s="11" t="s">
        <v>37</v>
      </c>
      <c r="B49" s="3">
        <v>656.9</v>
      </c>
      <c r="C49" s="3">
        <v>0</v>
      </c>
      <c r="D49" s="30">
        <f t="shared" si="2"/>
        <v>0</v>
      </c>
    </row>
    <row r="50" spans="1:4" ht="15.75">
      <c r="A50" s="11" t="s">
        <v>25</v>
      </c>
      <c r="B50" s="3">
        <v>302229.3</v>
      </c>
      <c r="C50" s="3">
        <v>244972</v>
      </c>
      <c r="D50" s="31">
        <f t="shared" si="2"/>
        <v>81.0550135278082</v>
      </c>
    </row>
    <row r="51" spans="1:4" ht="15.75">
      <c r="A51" s="11" t="s">
        <v>26</v>
      </c>
      <c r="B51" s="3">
        <v>59994.2</v>
      </c>
      <c r="C51" s="18">
        <v>43434.8</v>
      </c>
      <c r="D51" s="31">
        <f t="shared" si="2"/>
        <v>72.39833183874443</v>
      </c>
    </row>
    <row r="52" spans="1:4" ht="15.75">
      <c r="A52" s="11" t="s">
        <v>27</v>
      </c>
      <c r="B52" s="3">
        <v>203.7</v>
      </c>
      <c r="C52" s="18">
        <v>108.7</v>
      </c>
      <c r="D52" s="31">
        <f t="shared" si="2"/>
        <v>53.36278841433481</v>
      </c>
    </row>
    <row r="53" spans="1:4" ht="15.75">
      <c r="A53" s="11" t="s">
        <v>29</v>
      </c>
      <c r="B53" s="3">
        <v>21264.5</v>
      </c>
      <c r="C53" s="18">
        <v>13153.4</v>
      </c>
      <c r="D53" s="31">
        <f t="shared" si="2"/>
        <v>61.85614521855675</v>
      </c>
    </row>
    <row r="54" spans="1:4" ht="15.75">
      <c r="A54" s="11" t="s">
        <v>28</v>
      </c>
      <c r="B54" s="3">
        <v>19341.3</v>
      </c>
      <c r="C54" s="3">
        <v>13710.5</v>
      </c>
      <c r="D54" s="31">
        <f t="shared" si="2"/>
        <v>70.88716890798446</v>
      </c>
    </row>
    <row r="55" spans="1:4" ht="15.75">
      <c r="A55" s="11" t="s">
        <v>78</v>
      </c>
      <c r="B55" s="3">
        <v>3.7</v>
      </c>
      <c r="C55" s="3">
        <v>3.7</v>
      </c>
      <c r="D55" s="31">
        <f>C55/B55*100</f>
        <v>100</v>
      </c>
    </row>
    <row r="56" spans="1:4" ht="15.75">
      <c r="A56" s="11" t="s">
        <v>53</v>
      </c>
      <c r="B56" s="3">
        <v>755.1</v>
      </c>
      <c r="C56" s="3">
        <v>755.1</v>
      </c>
      <c r="D56" s="31">
        <f>C56/B56*100</f>
        <v>100</v>
      </c>
    </row>
    <row r="57" spans="1:4" ht="15.75">
      <c r="A57" s="9" t="s">
        <v>30</v>
      </c>
      <c r="B57" s="16">
        <f>SUM(B43:B56)</f>
        <v>560613.2</v>
      </c>
      <c r="C57" s="16">
        <f>SUM(C43:C56)</f>
        <v>414039.3</v>
      </c>
      <c r="D57" s="32">
        <f>C57/B57*100</f>
        <v>73.85471836910013</v>
      </c>
    </row>
    <row r="58" spans="1:4" ht="15.75">
      <c r="A58" s="9"/>
      <c r="B58" s="2"/>
      <c r="C58" s="2"/>
      <c r="D58" s="8"/>
    </row>
    <row r="59" spans="1:4" ht="15.75">
      <c r="A59" s="9" t="s">
        <v>31</v>
      </c>
      <c r="B59" s="26">
        <f>B39-B57</f>
        <v>2159.4000000000233</v>
      </c>
      <c r="C59" s="26">
        <f>C39-C57</f>
        <v>30642.400000000023</v>
      </c>
      <c r="D59" s="8"/>
    </row>
    <row r="60" spans="1:4" ht="15.75">
      <c r="A60" s="12"/>
      <c r="B60" s="3"/>
      <c r="C60" s="3"/>
      <c r="D60" s="8"/>
    </row>
  </sheetData>
  <sheetProtection/>
  <mergeCells count="14">
    <mergeCell ref="A1:D1"/>
    <mergeCell ref="C2:D2"/>
    <mergeCell ref="A3:A5"/>
    <mergeCell ref="B3:B5"/>
    <mergeCell ref="C3:C5"/>
    <mergeCell ref="D3:D5"/>
    <mergeCell ref="A28:A30"/>
    <mergeCell ref="B28:B30"/>
    <mergeCell ref="C28:C30"/>
    <mergeCell ref="D28:D30"/>
    <mergeCell ref="A43:A44"/>
    <mergeCell ref="B43:B44"/>
    <mergeCell ref="C43:C44"/>
    <mergeCell ref="D43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A7" sqref="A7:D62"/>
    </sheetView>
  </sheetViews>
  <sheetFormatPr defaultColWidth="9.00390625" defaultRowHeight="12.75"/>
  <cols>
    <col min="1" max="1" width="42.125" style="0" customWidth="1"/>
    <col min="2" max="2" width="19.00390625" style="0" customWidth="1"/>
    <col min="3" max="3" width="14.25390625" style="0" customWidth="1"/>
  </cols>
  <sheetData>
    <row r="2" spans="1:4" ht="60" customHeight="1">
      <c r="A2" s="49" t="s">
        <v>61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>
      <c r="A4" s="44" t="s">
        <v>0</v>
      </c>
      <c r="B4" s="48" t="s">
        <v>51</v>
      </c>
      <c r="C4" s="48" t="s">
        <v>49</v>
      </c>
      <c r="D4" s="44" t="s">
        <v>1</v>
      </c>
    </row>
    <row r="5" spans="1:4" ht="12.75">
      <c r="A5" s="47"/>
      <c r="B5" s="48"/>
      <c r="C5" s="48"/>
      <c r="D5" s="45"/>
    </row>
    <row r="6" spans="1:4" ht="12.75">
      <c r="A6" s="46"/>
      <c r="B6" s="48"/>
      <c r="C6" s="48"/>
      <c r="D6" s="46"/>
    </row>
    <row r="7" spans="1:4" ht="15.75">
      <c r="A7" s="20" t="s">
        <v>43</v>
      </c>
      <c r="B7" s="25">
        <f>B8+B9+B10+B16+B20</f>
        <v>120362.4</v>
      </c>
      <c r="C7" s="25">
        <f>C8+C9+C10+C16+C20</f>
        <v>18692.5</v>
      </c>
      <c r="D7" s="33">
        <f>C7/B7*100</f>
        <v>15.530182183140251</v>
      </c>
    </row>
    <row r="8" spans="1:4" ht="15.75">
      <c r="A8" s="9" t="s">
        <v>2</v>
      </c>
      <c r="B8" s="26">
        <v>73873.4</v>
      </c>
      <c r="C8" s="26">
        <v>11889.1</v>
      </c>
      <c r="D8" s="33">
        <f>C8/B8*100</f>
        <v>16.09388494370098</v>
      </c>
    </row>
    <row r="9" spans="1:4" ht="15.75">
      <c r="A9" s="9" t="s">
        <v>41</v>
      </c>
      <c r="B9" s="26">
        <v>12900</v>
      </c>
      <c r="C9" s="26">
        <v>1423.5</v>
      </c>
      <c r="D9" s="33">
        <f>C9/B9*100</f>
        <v>11.034883720930234</v>
      </c>
    </row>
    <row r="10" spans="1:4" ht="15.75">
      <c r="A10" s="9" t="s">
        <v>3</v>
      </c>
      <c r="B10" s="26">
        <f>B12+B13+B14+B15</f>
        <v>7847</v>
      </c>
      <c r="C10" s="26">
        <f>C12+C13+C14+C15</f>
        <v>1231.1</v>
      </c>
      <c r="D10" s="33">
        <f>C10/B10*100</f>
        <v>15.688798266853574</v>
      </c>
    </row>
    <row r="11" spans="1:4" ht="15.75">
      <c r="A11" s="11" t="s">
        <v>4</v>
      </c>
      <c r="B11" s="27"/>
      <c r="C11" s="27"/>
      <c r="D11" s="33"/>
    </row>
    <row r="12" spans="1:4" ht="15.75">
      <c r="A12" s="11" t="s">
        <v>5</v>
      </c>
      <c r="B12" s="27">
        <v>5173</v>
      </c>
      <c r="C12" s="27">
        <v>1012.3</v>
      </c>
      <c r="D12" s="34">
        <f>C12/B12*100</f>
        <v>19.568915522907403</v>
      </c>
    </row>
    <row r="13" spans="1:4" ht="15.75">
      <c r="A13" s="11" t="s">
        <v>6</v>
      </c>
      <c r="B13" s="27">
        <v>1875</v>
      </c>
      <c r="C13" s="27">
        <v>218.5</v>
      </c>
      <c r="D13" s="34">
        <f>C13/B13*100</f>
        <v>11.653333333333334</v>
      </c>
    </row>
    <row r="14" spans="1:4" ht="15.75">
      <c r="A14" s="11" t="s">
        <v>44</v>
      </c>
      <c r="B14" s="27">
        <v>715</v>
      </c>
      <c r="C14" s="27">
        <v>0.3</v>
      </c>
      <c r="D14" s="34">
        <f>C14/B14*100</f>
        <v>0.04195804195804196</v>
      </c>
    </row>
    <row r="15" spans="1:4" ht="15.75">
      <c r="A15" s="11" t="s">
        <v>40</v>
      </c>
      <c r="B15" s="27">
        <v>84</v>
      </c>
      <c r="C15" s="27">
        <v>0</v>
      </c>
      <c r="D15" s="34">
        <f>C15/B15*100</f>
        <v>0</v>
      </c>
    </row>
    <row r="16" spans="1:4" ht="15.75">
      <c r="A16" s="9" t="s">
        <v>7</v>
      </c>
      <c r="B16" s="26">
        <f>B18+B19</f>
        <v>24619</v>
      </c>
      <c r="C16" s="26">
        <f>C18+C19</f>
        <v>3940</v>
      </c>
      <c r="D16" s="33">
        <f>C16/B16*100</f>
        <v>16.00389942727162</v>
      </c>
    </row>
    <row r="17" spans="1:4" ht="15.75">
      <c r="A17" s="11" t="s">
        <v>4</v>
      </c>
      <c r="B17" s="27"/>
      <c r="C17" s="27"/>
      <c r="D17" s="33"/>
    </row>
    <row r="18" spans="1:4" ht="15.75">
      <c r="A18" s="11" t="s">
        <v>8</v>
      </c>
      <c r="B18" s="27">
        <v>2474</v>
      </c>
      <c r="C18" s="27">
        <v>17.8</v>
      </c>
      <c r="D18" s="34">
        <f>C18/B18*100</f>
        <v>0.719482619240097</v>
      </c>
    </row>
    <row r="19" spans="1:4" ht="15.75">
      <c r="A19" s="11" t="s">
        <v>9</v>
      </c>
      <c r="B19" s="27">
        <v>22145</v>
      </c>
      <c r="C19" s="27">
        <v>3922.2</v>
      </c>
      <c r="D19" s="34">
        <f>C19/B19*100</f>
        <v>17.71144727929555</v>
      </c>
    </row>
    <row r="20" spans="1:4" ht="15.75">
      <c r="A20" s="9" t="s">
        <v>10</v>
      </c>
      <c r="B20" s="26">
        <v>1123</v>
      </c>
      <c r="C20" s="26">
        <v>208.8</v>
      </c>
      <c r="D20" s="33">
        <f>C20/B20*100</f>
        <v>18.59305431878896</v>
      </c>
    </row>
    <row r="21" spans="1:4" ht="15.75">
      <c r="A21" s="20" t="s">
        <v>42</v>
      </c>
      <c r="B21" s="26">
        <f>B22+B23+B24+B25+B26+B27</f>
        <v>9992</v>
      </c>
      <c r="C21" s="26">
        <f>C22+C23+C24+C25+C26+C27</f>
        <v>3252.8</v>
      </c>
      <c r="D21" s="33">
        <f>C21/B21*100</f>
        <v>32.554043234587674</v>
      </c>
    </row>
    <row r="22" spans="1:4" ht="25.5">
      <c r="A22" s="11" t="s">
        <v>11</v>
      </c>
      <c r="B22" s="27">
        <v>6731</v>
      </c>
      <c r="C22" s="27">
        <v>829.1</v>
      </c>
      <c r="D22" s="34">
        <f aca="true" t="shared" si="0" ref="D22:D28">C22/B22*100</f>
        <v>12.317634823948893</v>
      </c>
    </row>
    <row r="23" spans="1:4" ht="25.5">
      <c r="A23" s="11" t="s">
        <v>12</v>
      </c>
      <c r="B23" s="27">
        <v>217</v>
      </c>
      <c r="C23" s="27">
        <v>83.1</v>
      </c>
      <c r="D23" s="34">
        <f>C23/B23*100</f>
        <v>38.294930875576036</v>
      </c>
    </row>
    <row r="24" spans="1:4" ht="15.75">
      <c r="A24" s="11" t="s">
        <v>35</v>
      </c>
      <c r="B24" s="27">
        <v>0</v>
      </c>
      <c r="C24" s="27">
        <v>294.2</v>
      </c>
      <c r="D24" s="34" t="e">
        <f>C24/B24*100</f>
        <v>#DIV/0!</v>
      </c>
    </row>
    <row r="25" spans="1:4" ht="15.75">
      <c r="A25" s="11" t="s">
        <v>13</v>
      </c>
      <c r="B25" s="27">
        <v>1644</v>
      </c>
      <c r="C25" s="27">
        <v>143.1</v>
      </c>
      <c r="D25" s="34">
        <f t="shared" si="0"/>
        <v>8.704379562043796</v>
      </c>
    </row>
    <row r="26" spans="1:4" ht="25.5">
      <c r="A26" s="11" t="s">
        <v>14</v>
      </c>
      <c r="B26" s="27">
        <v>1400</v>
      </c>
      <c r="C26" s="27">
        <v>187.9</v>
      </c>
      <c r="D26" s="34">
        <f t="shared" si="0"/>
        <v>13.421428571428573</v>
      </c>
    </row>
    <row r="27" spans="1:4" ht="15.75">
      <c r="A27" s="9" t="s">
        <v>46</v>
      </c>
      <c r="B27" s="26">
        <v>0</v>
      </c>
      <c r="C27" s="26">
        <v>1715.4</v>
      </c>
      <c r="D27" s="33" t="e">
        <f t="shared" si="0"/>
        <v>#DIV/0!</v>
      </c>
    </row>
    <row r="28" spans="1:4" ht="25.5">
      <c r="A28" s="10" t="s">
        <v>34</v>
      </c>
      <c r="B28" s="16">
        <f>B7+B21</f>
        <v>130354.4</v>
      </c>
      <c r="C28" s="26">
        <f>C21+C7</f>
        <v>21945.3</v>
      </c>
      <c r="D28" s="33">
        <f t="shared" si="0"/>
        <v>16.835104913988328</v>
      </c>
    </row>
    <row r="29" spans="1:4" ht="12.75" customHeight="1">
      <c r="A29" s="44" t="s">
        <v>0</v>
      </c>
      <c r="B29" s="48" t="s">
        <v>57</v>
      </c>
      <c r="C29" s="48" t="s">
        <v>50</v>
      </c>
      <c r="D29" s="44" t="s">
        <v>1</v>
      </c>
    </row>
    <row r="30" spans="1:4" ht="12.75" customHeight="1">
      <c r="A30" s="47"/>
      <c r="B30" s="48"/>
      <c r="C30" s="48"/>
      <c r="D30" s="45"/>
    </row>
    <row r="31" spans="1:4" ht="12.75" customHeight="1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326425.8</v>
      </c>
      <c r="C32" s="28">
        <f>C34+C35+C36+C37+C38+C39+C33</f>
        <v>56115.9</v>
      </c>
      <c r="D32" s="1">
        <f aca="true" t="shared" si="1" ref="D32:D40">C32/B32*100</f>
        <v>17.191012475116857</v>
      </c>
    </row>
    <row r="33" spans="1:4" ht="15.75">
      <c r="A33" s="11" t="s">
        <v>59</v>
      </c>
      <c r="B33" s="29">
        <v>9362.1</v>
      </c>
      <c r="C33" s="29">
        <v>1560.7</v>
      </c>
      <c r="D33" s="1">
        <f t="shared" si="1"/>
        <v>16.670405144145008</v>
      </c>
    </row>
    <row r="34" spans="1:4" ht="15.75">
      <c r="A34" s="11" t="s">
        <v>36</v>
      </c>
      <c r="B34" s="29">
        <v>203960.6</v>
      </c>
      <c r="C34" s="29">
        <v>39504.6</v>
      </c>
      <c r="D34" s="1">
        <f t="shared" si="1"/>
        <v>19.36874082543393</v>
      </c>
    </row>
    <row r="35" spans="1:4" ht="15.75">
      <c r="A35" s="11" t="s">
        <v>16</v>
      </c>
      <c r="B35" s="29">
        <v>113103.1</v>
      </c>
      <c r="C35" s="29">
        <v>15342.2</v>
      </c>
      <c r="D35" s="1">
        <f t="shared" si="1"/>
        <v>13.564791769633194</v>
      </c>
    </row>
    <row r="36" spans="1:4" ht="15.75">
      <c r="A36" s="11" t="s">
        <v>17</v>
      </c>
      <c r="B36" s="29"/>
      <c r="C36" s="29"/>
      <c r="D36" s="1" t="e">
        <f t="shared" si="1"/>
        <v>#DIV/0!</v>
      </c>
    </row>
    <row r="37" spans="1:4" ht="15.75">
      <c r="A37" s="9" t="s">
        <v>47</v>
      </c>
      <c r="B37" s="28"/>
      <c r="C37" s="28">
        <v>600</v>
      </c>
      <c r="D37" s="1" t="e">
        <f t="shared" si="1"/>
        <v>#DIV/0!</v>
      </c>
    </row>
    <row r="38" spans="1:4" ht="15.75">
      <c r="A38" s="9" t="s">
        <v>48</v>
      </c>
      <c r="B38" s="28"/>
      <c r="C38" s="28"/>
      <c r="D38" s="1" t="e">
        <f t="shared" si="1"/>
        <v>#DIV/0!</v>
      </c>
    </row>
    <row r="39" spans="1:4" ht="25.5">
      <c r="A39" s="9" t="s">
        <v>18</v>
      </c>
      <c r="B39" s="28"/>
      <c r="C39" s="29">
        <v>-891.6</v>
      </c>
      <c r="D39" s="17" t="e">
        <f t="shared" si="1"/>
        <v>#DIV/0!</v>
      </c>
    </row>
    <row r="40" spans="1:4" ht="15.75">
      <c r="A40" s="9" t="s">
        <v>19</v>
      </c>
      <c r="B40" s="28">
        <f>B32+B28</f>
        <v>456780.19999999995</v>
      </c>
      <c r="C40" s="28">
        <f>C32+C28</f>
        <v>78061.2</v>
      </c>
      <c r="D40" s="1">
        <f t="shared" si="1"/>
        <v>17.089444770154223</v>
      </c>
    </row>
    <row r="41" spans="1:4" ht="15.75">
      <c r="A41" s="4"/>
      <c r="B41" s="5"/>
      <c r="C41" s="5"/>
      <c r="D41" s="6"/>
    </row>
    <row r="42" spans="1:4" ht="15.75">
      <c r="A42" s="4"/>
      <c r="B42" s="5"/>
      <c r="C42" s="5"/>
      <c r="D42" s="5"/>
    </row>
    <row r="43" spans="1:4" ht="15.75">
      <c r="A43" s="7"/>
      <c r="B43" s="7"/>
      <c r="C43" s="7"/>
      <c r="D43" s="7"/>
    </row>
    <row r="44" spans="1:4" ht="12.75" customHeight="1">
      <c r="A44" s="7"/>
      <c r="B44" s="7"/>
      <c r="C44" s="7"/>
      <c r="D44" s="7"/>
    </row>
    <row r="45" spans="1:4" ht="12.75" customHeight="1">
      <c r="A45" s="21" t="s">
        <v>20</v>
      </c>
      <c r="B45" s="15" t="s">
        <v>58</v>
      </c>
      <c r="C45" s="15" t="s">
        <v>49</v>
      </c>
      <c r="D45" s="15" t="s">
        <v>1</v>
      </c>
    </row>
    <row r="46" spans="1:4" ht="12.75">
      <c r="A46" s="50" t="s">
        <v>39</v>
      </c>
      <c r="B46" s="52">
        <v>64648.7</v>
      </c>
      <c r="C46" s="52">
        <v>9736.8</v>
      </c>
      <c r="D46" s="54">
        <f>C46/B46*100</f>
        <v>15.061091715688018</v>
      </c>
    </row>
    <row r="47" spans="1:4" ht="12.75">
      <c r="A47" s="51"/>
      <c r="B47" s="53"/>
      <c r="C47" s="53"/>
      <c r="D47" s="55"/>
    </row>
    <row r="48" spans="1:4" ht="15.75">
      <c r="A48" s="11" t="s">
        <v>21</v>
      </c>
      <c r="B48" s="3">
        <v>1367.9</v>
      </c>
      <c r="C48" s="3">
        <v>0</v>
      </c>
      <c r="D48" s="30">
        <f aca="true" t="shared" si="2" ref="D48:D56">C48/B48*100</f>
        <v>0</v>
      </c>
    </row>
    <row r="49" spans="1:4" ht="15.75">
      <c r="A49" s="11" t="s">
        <v>22</v>
      </c>
      <c r="B49" s="3">
        <v>1870.1</v>
      </c>
      <c r="C49" s="3">
        <v>350.4</v>
      </c>
      <c r="D49" s="31">
        <f t="shared" si="2"/>
        <v>18.736965937650393</v>
      </c>
    </row>
    <row r="50" spans="1:4" ht="15.75">
      <c r="A50" s="11" t="s">
        <v>23</v>
      </c>
      <c r="B50" s="18">
        <v>18637.7</v>
      </c>
      <c r="C50" s="3">
        <v>468.4</v>
      </c>
      <c r="D50" s="31">
        <f t="shared" si="2"/>
        <v>2.5131856398589956</v>
      </c>
    </row>
    <row r="51" spans="1:4" ht="15.75">
      <c r="A51" s="11" t="s">
        <v>24</v>
      </c>
      <c r="B51" s="18">
        <v>22569.6</v>
      </c>
      <c r="C51" s="3">
        <v>1524.5</v>
      </c>
      <c r="D51" s="31">
        <f t="shared" si="2"/>
        <v>6.754661137104778</v>
      </c>
    </row>
    <row r="52" spans="1:4" ht="15.75">
      <c r="A52" s="11" t="s">
        <v>37</v>
      </c>
      <c r="B52" s="3">
        <v>308.4</v>
      </c>
      <c r="C52" s="3">
        <v>0</v>
      </c>
      <c r="D52" s="30">
        <f t="shared" si="2"/>
        <v>0</v>
      </c>
    </row>
    <row r="53" spans="1:4" ht="15.75">
      <c r="A53" s="11" t="s">
        <v>25</v>
      </c>
      <c r="B53" s="3">
        <v>299793.6</v>
      </c>
      <c r="C53" s="3">
        <v>50824.6</v>
      </c>
      <c r="D53" s="31">
        <f t="shared" si="2"/>
        <v>16.953197132960813</v>
      </c>
    </row>
    <row r="54" spans="1:4" ht="15.75">
      <c r="A54" s="11" t="s">
        <v>26</v>
      </c>
      <c r="B54" s="3">
        <v>49768.9</v>
      </c>
      <c r="C54" s="18">
        <v>7729.9</v>
      </c>
      <c r="D54" s="31">
        <f t="shared" si="2"/>
        <v>15.531586995091311</v>
      </c>
    </row>
    <row r="55" spans="1:4" ht="15.75">
      <c r="A55" s="11" t="s">
        <v>27</v>
      </c>
      <c r="B55" s="3">
        <v>194.2</v>
      </c>
      <c r="C55" s="18">
        <v>0</v>
      </c>
      <c r="D55" s="31">
        <f t="shared" si="2"/>
        <v>0</v>
      </c>
    </row>
    <row r="56" spans="1:4" ht="15.75">
      <c r="A56" s="11" t="s">
        <v>28</v>
      </c>
      <c r="B56" s="3">
        <v>295.8</v>
      </c>
      <c r="C56" s="3">
        <v>108.6</v>
      </c>
      <c r="D56" s="31">
        <f t="shared" si="2"/>
        <v>36.713995943204864</v>
      </c>
    </row>
    <row r="57" spans="1:4" ht="15.75">
      <c r="A57" s="11" t="s">
        <v>29</v>
      </c>
      <c r="B57" s="3">
        <v>5984.2</v>
      </c>
      <c r="C57" s="3">
        <v>388.9</v>
      </c>
      <c r="D57" s="31">
        <f>C57/B57*100</f>
        <v>6.498780120985261</v>
      </c>
    </row>
    <row r="58" spans="1:4" ht="15.75">
      <c r="A58" s="11" t="s">
        <v>60</v>
      </c>
      <c r="B58" s="3">
        <v>688.4</v>
      </c>
      <c r="C58" s="3">
        <v>688.4</v>
      </c>
      <c r="D58" s="31">
        <f>C58/B58*100</f>
        <v>100</v>
      </c>
    </row>
    <row r="59" spans="1:4" ht="15.75">
      <c r="A59" s="9" t="s">
        <v>30</v>
      </c>
      <c r="B59" s="16">
        <f>SUM(B46:B58)</f>
        <v>466127.50000000006</v>
      </c>
      <c r="C59" s="16">
        <f>C46+C48+C49+C50+C51+C52+C53+C54+C55+C56+C57+C58</f>
        <v>71820.49999999999</v>
      </c>
      <c r="D59" s="32">
        <f>C59/B59*100</f>
        <v>15.407908780322977</v>
      </c>
    </row>
    <row r="60" spans="1:4" ht="15.75">
      <c r="A60" s="9"/>
      <c r="B60" s="2"/>
      <c r="C60" s="2"/>
      <c r="D60" s="8"/>
    </row>
    <row r="61" spans="1:4" ht="15.75">
      <c r="A61" s="9" t="s">
        <v>31</v>
      </c>
      <c r="B61" s="26">
        <f>B40-B59</f>
        <v>-9347.300000000105</v>
      </c>
      <c r="C61" s="2">
        <f>C40-C59</f>
        <v>6240.700000000012</v>
      </c>
      <c r="D61" s="8"/>
    </row>
    <row r="62" spans="1:4" ht="15.75">
      <c r="A62" s="12"/>
      <c r="B62" s="3"/>
      <c r="C62" s="3"/>
      <c r="D62" s="8"/>
    </row>
    <row r="63" spans="1:4" ht="12.75">
      <c r="A63" s="14" t="s">
        <v>32</v>
      </c>
      <c r="B63" s="14"/>
      <c r="C63" s="14"/>
      <c r="D63" s="14"/>
    </row>
    <row r="64" spans="1:4" ht="12.75">
      <c r="A64" s="14" t="s">
        <v>33</v>
      </c>
      <c r="B64" s="14"/>
      <c r="C64" s="14"/>
      <c r="D64" s="14"/>
    </row>
    <row r="65" spans="1:4" ht="12.75">
      <c r="A65" s="14"/>
      <c r="B65" s="14"/>
      <c r="C65" s="14"/>
      <c r="D65" s="14"/>
    </row>
    <row r="66" spans="1:4" ht="12.75">
      <c r="A66" s="14" t="s">
        <v>38</v>
      </c>
      <c r="B66" s="14"/>
      <c r="C66" s="14"/>
      <c r="D66" s="14"/>
    </row>
    <row r="67" spans="1:4" ht="12.75">
      <c r="A67" s="14"/>
      <c r="B67" s="14"/>
      <c r="C67" s="14"/>
      <c r="D67" s="14"/>
    </row>
    <row r="68" spans="1:4" ht="12.75">
      <c r="A68" s="14"/>
      <c r="B68" s="14"/>
      <c r="C68" s="14"/>
      <c r="D68" s="14"/>
    </row>
  </sheetData>
  <sheetProtection/>
  <mergeCells count="13">
    <mergeCell ref="A2:D2"/>
    <mergeCell ref="A4:A6"/>
    <mergeCell ref="B4:B6"/>
    <mergeCell ref="C4:C6"/>
    <mergeCell ref="D4:D6"/>
    <mergeCell ref="A29:A31"/>
    <mergeCell ref="B29:B31"/>
    <mergeCell ref="C29:C31"/>
    <mergeCell ref="D29:D31"/>
    <mergeCell ref="A46:A47"/>
    <mergeCell ref="B46:B47"/>
    <mergeCell ref="C46:C47"/>
    <mergeCell ref="D46:D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6"/>
  <sheetViews>
    <sheetView zoomScalePageLayoutView="0" workbookViewId="0" topLeftCell="A1">
      <selection activeCell="A2" sqref="A2:D66"/>
    </sheetView>
  </sheetViews>
  <sheetFormatPr defaultColWidth="9.00390625" defaultRowHeight="12.75"/>
  <cols>
    <col min="1" max="1" width="34.25390625" style="0" customWidth="1"/>
    <col min="2" max="2" width="16.625" style="0" customWidth="1"/>
    <col min="3" max="3" width="14.00390625" style="0" customWidth="1"/>
    <col min="4" max="4" width="14.875" style="0" customWidth="1"/>
  </cols>
  <sheetData>
    <row r="2" spans="1:4" ht="48.75" customHeight="1">
      <c r="A2" s="49" t="s">
        <v>54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>
      <c r="A4" s="44" t="s">
        <v>0</v>
      </c>
      <c r="B4" s="48" t="s">
        <v>51</v>
      </c>
      <c r="C4" s="48" t="s">
        <v>49</v>
      </c>
      <c r="D4" s="44" t="s">
        <v>1</v>
      </c>
    </row>
    <row r="5" spans="1:4" ht="12.75">
      <c r="A5" s="47"/>
      <c r="B5" s="48"/>
      <c r="C5" s="48"/>
      <c r="D5" s="45"/>
    </row>
    <row r="6" spans="1:4" ht="12.75">
      <c r="A6" s="46"/>
      <c r="B6" s="48"/>
      <c r="C6" s="48"/>
      <c r="D6" s="46"/>
    </row>
    <row r="7" spans="1:4" ht="15.75">
      <c r="A7" s="20" t="s">
        <v>43</v>
      </c>
      <c r="B7" s="25">
        <f>B8+B9+B10+B16+B20</f>
        <v>117973.8</v>
      </c>
      <c r="C7" s="25">
        <f>C8+C9+C10+C16+C20</f>
        <v>19646.519999999997</v>
      </c>
      <c r="D7" s="33">
        <f>C7/B7*100</f>
        <v>16.653290815418337</v>
      </c>
    </row>
    <row r="8" spans="1:4" ht="15.75">
      <c r="A8" s="9" t="s">
        <v>2</v>
      </c>
      <c r="B8" s="26">
        <v>75301.8</v>
      </c>
      <c r="C8" s="26">
        <v>12060.2</v>
      </c>
      <c r="D8" s="33">
        <f>C8/B8*100</f>
        <v>16.01581901096654</v>
      </c>
    </row>
    <row r="9" spans="1:4" ht="15.75">
      <c r="A9" s="9" t="s">
        <v>41</v>
      </c>
      <c r="B9" s="26">
        <v>11900</v>
      </c>
      <c r="C9" s="26">
        <v>1110.4</v>
      </c>
      <c r="D9" s="33">
        <f>C9/B9*100</f>
        <v>9.33109243697479</v>
      </c>
    </row>
    <row r="10" spans="1:4" ht="15.75">
      <c r="A10" s="9" t="s">
        <v>3</v>
      </c>
      <c r="B10" s="26">
        <f>B12+B13+B14+B15</f>
        <v>7235</v>
      </c>
      <c r="C10" s="26">
        <f>C12+C13+C14+C15</f>
        <v>1171.22</v>
      </c>
      <c r="D10" s="33">
        <f>C10/B10*100</f>
        <v>16.188251554941257</v>
      </c>
    </row>
    <row r="11" spans="1:4" ht="15.75">
      <c r="A11" s="11" t="s">
        <v>4</v>
      </c>
      <c r="B11" s="27"/>
      <c r="C11" s="27"/>
      <c r="D11" s="33"/>
    </row>
    <row r="12" spans="1:4" ht="15.75">
      <c r="A12" s="11" t="s">
        <v>5</v>
      </c>
      <c r="B12" s="27">
        <v>5272</v>
      </c>
      <c r="C12" s="27">
        <v>1020.4</v>
      </c>
      <c r="D12" s="34">
        <f>C12/B12*100</f>
        <v>19.355083459787554</v>
      </c>
    </row>
    <row r="13" spans="1:4" ht="15.75">
      <c r="A13" s="11" t="s">
        <v>6</v>
      </c>
      <c r="B13" s="27">
        <v>1488</v>
      </c>
      <c r="C13" s="27">
        <v>150.8</v>
      </c>
      <c r="D13" s="34">
        <f>C13/B13*100</f>
        <v>10.134408602150538</v>
      </c>
    </row>
    <row r="14" spans="1:4" ht="15.75">
      <c r="A14" s="11" t="s">
        <v>44</v>
      </c>
      <c r="B14" s="27">
        <v>347</v>
      </c>
      <c r="C14" s="27">
        <v>0.02</v>
      </c>
      <c r="D14" s="34">
        <f>C14/B14*100</f>
        <v>0.005763688760806917</v>
      </c>
    </row>
    <row r="15" spans="1:4" ht="15.75">
      <c r="A15" s="11" t="s">
        <v>40</v>
      </c>
      <c r="B15" s="27">
        <v>128</v>
      </c>
      <c r="C15" s="27">
        <v>0</v>
      </c>
      <c r="D15" s="34">
        <f>C15/B15*100</f>
        <v>0</v>
      </c>
    </row>
    <row r="16" spans="1:4" ht="15.75">
      <c r="A16" s="9" t="s">
        <v>7</v>
      </c>
      <c r="B16" s="26">
        <f>B18+B19</f>
        <v>22548</v>
      </c>
      <c r="C16" s="26">
        <f>C18+C19</f>
        <v>5117.1</v>
      </c>
      <c r="D16" s="33">
        <f>C16/B16*100</f>
        <v>22.694252261841406</v>
      </c>
    </row>
    <row r="17" spans="1:4" ht="15.75">
      <c r="A17" s="11" t="s">
        <v>4</v>
      </c>
      <c r="B17" s="27"/>
      <c r="C17" s="27"/>
      <c r="D17" s="33"/>
    </row>
    <row r="18" spans="1:4" ht="15.75">
      <c r="A18" s="11" t="s">
        <v>8</v>
      </c>
      <c r="B18" s="27">
        <v>2548</v>
      </c>
      <c r="C18" s="27">
        <v>23.3</v>
      </c>
      <c r="D18" s="34">
        <f>C18/B18*100</f>
        <v>0.9144427001569859</v>
      </c>
    </row>
    <row r="19" spans="1:4" ht="15.75">
      <c r="A19" s="11" t="s">
        <v>9</v>
      </c>
      <c r="B19" s="27">
        <v>20000</v>
      </c>
      <c r="C19" s="27">
        <v>5093.8</v>
      </c>
      <c r="D19" s="34">
        <f>C19/B19*100</f>
        <v>25.469</v>
      </c>
    </row>
    <row r="20" spans="1:4" ht="15.75">
      <c r="A20" s="9" t="s">
        <v>10</v>
      </c>
      <c r="B20" s="26">
        <v>989</v>
      </c>
      <c r="C20" s="26">
        <v>187.6</v>
      </c>
      <c r="D20" s="33">
        <f>C20/B20*100</f>
        <v>18.96865520728008</v>
      </c>
    </row>
    <row r="21" spans="1:4" ht="15.75">
      <c r="A21" s="20" t="s">
        <v>42</v>
      </c>
      <c r="B21" s="26">
        <f>B22+B23+B24+B25+B26+B27</f>
        <v>10405</v>
      </c>
      <c r="C21" s="26">
        <f>C22+C23+C24+C25+C26+C27</f>
        <v>5160.7</v>
      </c>
      <c r="D21" s="33">
        <f>C21/B21*100</f>
        <v>49.598270062469965</v>
      </c>
    </row>
    <row r="22" spans="1:4" ht="38.25">
      <c r="A22" s="11" t="s">
        <v>11</v>
      </c>
      <c r="B22" s="27">
        <v>6741</v>
      </c>
      <c r="C22" s="27">
        <v>786</v>
      </c>
      <c r="D22" s="34">
        <f aca="true" t="shared" si="0" ref="D22:D28">C22/B22*100</f>
        <v>11.659991099243436</v>
      </c>
    </row>
    <row r="23" spans="1:4" ht="25.5">
      <c r="A23" s="11" t="s">
        <v>12</v>
      </c>
      <c r="B23" s="27">
        <v>1741</v>
      </c>
      <c r="C23" s="27">
        <v>44.3</v>
      </c>
      <c r="D23" s="34">
        <f>C23/B23*100</f>
        <v>2.5445146467547386</v>
      </c>
    </row>
    <row r="24" spans="1:4" ht="15.75">
      <c r="A24" s="11" t="s">
        <v>35</v>
      </c>
      <c r="B24" s="27">
        <v>0</v>
      </c>
      <c r="C24" s="27">
        <v>19.6</v>
      </c>
      <c r="D24" s="34" t="e">
        <f>C24/B24*100</f>
        <v>#DIV/0!</v>
      </c>
    </row>
    <row r="25" spans="1:4" ht="15.75">
      <c r="A25" s="11" t="s">
        <v>13</v>
      </c>
      <c r="B25" s="27">
        <v>1715</v>
      </c>
      <c r="C25" s="27">
        <v>152.7</v>
      </c>
      <c r="D25" s="34">
        <f t="shared" si="0"/>
        <v>8.903790087463555</v>
      </c>
    </row>
    <row r="26" spans="1:4" ht="25.5">
      <c r="A26" s="11" t="s">
        <v>14</v>
      </c>
      <c r="B26" s="27">
        <v>208</v>
      </c>
      <c r="C26" s="27">
        <v>2621.8</v>
      </c>
      <c r="D26" s="34">
        <f t="shared" si="0"/>
        <v>1260.4807692307693</v>
      </c>
    </row>
    <row r="27" spans="1:4" ht="15.75">
      <c r="A27" s="9" t="s">
        <v>46</v>
      </c>
      <c r="B27" s="26"/>
      <c r="C27" s="26">
        <v>1536.3</v>
      </c>
      <c r="D27" s="33"/>
    </row>
    <row r="28" spans="1:4" ht="25.5">
      <c r="A28" s="10" t="s">
        <v>34</v>
      </c>
      <c r="B28" s="16">
        <f>B7+B21</f>
        <v>128378.8</v>
      </c>
      <c r="C28" s="26">
        <f>C21+C7</f>
        <v>24807.219999999998</v>
      </c>
      <c r="D28" s="33">
        <f t="shared" si="0"/>
        <v>19.323455274546887</v>
      </c>
    </row>
    <row r="29" spans="1:4" ht="12.75">
      <c r="A29" s="44" t="s">
        <v>0</v>
      </c>
      <c r="B29" s="48" t="s">
        <v>51</v>
      </c>
      <c r="C29" s="48" t="s">
        <v>50</v>
      </c>
      <c r="D29" s="44" t="s">
        <v>1</v>
      </c>
    </row>
    <row r="30" spans="1:4" ht="12.75">
      <c r="A30" s="47"/>
      <c r="B30" s="48"/>
      <c r="C30" s="48"/>
      <c r="D30" s="45"/>
    </row>
    <row r="31" spans="1:4" ht="12.75">
      <c r="A31" s="46"/>
      <c r="B31" s="48"/>
      <c r="C31" s="48"/>
      <c r="D31" s="46"/>
    </row>
    <row r="32" spans="1:4" ht="15.75">
      <c r="A32" s="9" t="s">
        <v>15</v>
      </c>
      <c r="B32" s="28">
        <f>B33+B34+B35+B36+B37+B38</f>
        <v>301406.7</v>
      </c>
      <c r="C32" s="28">
        <f>C33+C34+C35+C36+C37+C38</f>
        <v>57890.7</v>
      </c>
      <c r="D32" s="1">
        <f aca="true" t="shared" si="1" ref="D32:D39">C32/B32*100</f>
        <v>19.20683913131327</v>
      </c>
    </row>
    <row r="33" spans="1:4" ht="15.75">
      <c r="A33" s="11" t="s">
        <v>36</v>
      </c>
      <c r="B33" s="29">
        <v>195665.4</v>
      </c>
      <c r="C33" s="29">
        <v>37616.4</v>
      </c>
      <c r="D33" s="17">
        <f t="shared" si="1"/>
        <v>19.224860399437</v>
      </c>
    </row>
    <row r="34" spans="1:4" ht="15.75">
      <c r="A34" s="11" t="s">
        <v>16</v>
      </c>
      <c r="B34" s="29">
        <v>105207.6</v>
      </c>
      <c r="C34" s="29">
        <v>20290.6</v>
      </c>
      <c r="D34" s="17">
        <f t="shared" si="1"/>
        <v>19.28624928237123</v>
      </c>
    </row>
    <row r="35" spans="1:4" ht="15.75">
      <c r="A35" s="11" t="s">
        <v>17</v>
      </c>
      <c r="B35" s="29">
        <v>533.7</v>
      </c>
      <c r="C35" s="29">
        <v>160.1</v>
      </c>
      <c r="D35" s="17">
        <f t="shared" si="1"/>
        <v>29.998126288176874</v>
      </c>
    </row>
    <row r="36" spans="1:4" ht="15.75">
      <c r="A36" s="9" t="s">
        <v>47</v>
      </c>
      <c r="B36" s="28"/>
      <c r="C36" s="28"/>
      <c r="D36" s="1"/>
    </row>
    <row r="37" spans="1:4" ht="25.5">
      <c r="A37" s="9" t="s">
        <v>48</v>
      </c>
      <c r="B37" s="28"/>
      <c r="C37" s="28"/>
      <c r="D37" s="1"/>
    </row>
    <row r="38" spans="1:4" ht="25.5">
      <c r="A38" s="9" t="s">
        <v>18</v>
      </c>
      <c r="B38" s="28"/>
      <c r="C38" s="29">
        <v>-176.4</v>
      </c>
      <c r="D38" s="17"/>
    </row>
    <row r="39" spans="1:4" ht="15.75">
      <c r="A39" s="9" t="s">
        <v>19</v>
      </c>
      <c r="B39" s="28">
        <f>B32+B28</f>
        <v>429785.5</v>
      </c>
      <c r="C39" s="35">
        <f>C32+C28</f>
        <v>82697.92</v>
      </c>
      <c r="D39" s="1">
        <f t="shared" si="1"/>
        <v>19.24167288100692</v>
      </c>
    </row>
    <row r="41" ht="27" customHeight="1"/>
    <row r="42" spans="1:4" ht="27">
      <c r="A42" s="21" t="s">
        <v>20</v>
      </c>
      <c r="B42" s="15" t="s">
        <v>52</v>
      </c>
      <c r="C42" s="15" t="s">
        <v>49</v>
      </c>
      <c r="D42" s="15" t="s">
        <v>1</v>
      </c>
    </row>
    <row r="43" spans="1:4" ht="12.75">
      <c r="A43" s="50" t="s">
        <v>39</v>
      </c>
      <c r="B43" s="52">
        <v>61402.4</v>
      </c>
      <c r="C43" s="52">
        <v>8234.5</v>
      </c>
      <c r="D43" s="54">
        <f>C43/B43*100</f>
        <v>13.410713587742498</v>
      </c>
    </row>
    <row r="44" spans="1:4" ht="12.75">
      <c r="A44" s="51"/>
      <c r="B44" s="53"/>
      <c r="C44" s="53"/>
      <c r="D44" s="55"/>
    </row>
    <row r="45" spans="1:4" ht="15.75">
      <c r="A45" s="11" t="s">
        <v>21</v>
      </c>
      <c r="B45" s="3">
        <v>1239.7</v>
      </c>
      <c r="C45" s="3">
        <v>0</v>
      </c>
      <c r="D45" s="30">
        <f aca="true" t="shared" si="2" ref="D45:D53">C45/B45*100</f>
        <v>0</v>
      </c>
    </row>
    <row r="46" spans="1:4" ht="15.75">
      <c r="A46" s="11" t="s">
        <v>22</v>
      </c>
      <c r="B46" s="3">
        <v>1452.4</v>
      </c>
      <c r="C46" s="3">
        <v>157.2</v>
      </c>
      <c r="D46" s="31">
        <f t="shared" si="2"/>
        <v>10.823464610300192</v>
      </c>
    </row>
    <row r="47" spans="1:4" ht="15.75">
      <c r="A47" s="11" t="s">
        <v>23</v>
      </c>
      <c r="B47" s="18">
        <v>17974.2</v>
      </c>
      <c r="C47" s="3">
        <v>738</v>
      </c>
      <c r="D47" s="31">
        <f t="shared" si="2"/>
        <v>4.105885101979504</v>
      </c>
    </row>
    <row r="48" spans="1:4" ht="15.75">
      <c r="A48" s="11" t="s">
        <v>24</v>
      </c>
      <c r="B48" s="18">
        <v>17577.2</v>
      </c>
      <c r="C48" s="3">
        <v>1907.4</v>
      </c>
      <c r="D48" s="31">
        <f t="shared" si="2"/>
        <v>10.8515576997474</v>
      </c>
    </row>
    <row r="49" spans="1:4" ht="15.75">
      <c r="A49" s="11" t="s">
        <v>37</v>
      </c>
      <c r="B49" s="3">
        <v>2593.7</v>
      </c>
      <c r="C49" s="3">
        <v>0</v>
      </c>
      <c r="D49" s="30">
        <f t="shared" si="2"/>
        <v>0</v>
      </c>
    </row>
    <row r="50" spans="1:4" ht="15.75">
      <c r="A50" s="11" t="s">
        <v>25</v>
      </c>
      <c r="B50" s="3">
        <v>280996.6</v>
      </c>
      <c r="C50" s="3">
        <v>56063.2</v>
      </c>
      <c r="D50" s="31">
        <f t="shared" si="2"/>
        <v>19.951558132731854</v>
      </c>
    </row>
    <row r="51" spans="1:4" ht="15.75">
      <c r="A51" s="11" t="s">
        <v>26</v>
      </c>
      <c r="B51" s="3">
        <v>46301.5</v>
      </c>
      <c r="C51" s="18">
        <v>5690</v>
      </c>
      <c r="D51" s="31">
        <f t="shared" si="2"/>
        <v>12.289018714296512</v>
      </c>
    </row>
    <row r="52" spans="1:4" ht="15.75">
      <c r="A52" s="11" t="s">
        <v>27</v>
      </c>
      <c r="B52" s="3">
        <v>193.2</v>
      </c>
      <c r="C52" s="18">
        <v>0</v>
      </c>
      <c r="D52" s="31">
        <f t="shared" si="2"/>
        <v>0</v>
      </c>
    </row>
    <row r="53" spans="1:4" ht="15.75">
      <c r="A53" s="11" t="s">
        <v>28</v>
      </c>
      <c r="B53" s="3">
        <v>295.8</v>
      </c>
      <c r="C53" s="3">
        <v>40.8</v>
      </c>
      <c r="D53" s="31">
        <f t="shared" si="2"/>
        <v>13.793103448275861</v>
      </c>
    </row>
    <row r="54" spans="1:4" ht="15.75">
      <c r="A54" s="11" t="s">
        <v>29</v>
      </c>
      <c r="B54" s="3">
        <v>5931.1</v>
      </c>
      <c r="C54" s="3">
        <v>417.6</v>
      </c>
      <c r="D54" s="31">
        <f>C54/B54*100</f>
        <v>7.040852455699617</v>
      </c>
    </row>
    <row r="55" spans="1:4" ht="15.75">
      <c r="A55" s="11" t="s">
        <v>53</v>
      </c>
      <c r="B55" s="3">
        <v>341.2</v>
      </c>
      <c r="C55" s="3">
        <v>341.2</v>
      </c>
      <c r="D55" s="31">
        <f>C55/B55*100</f>
        <v>100</v>
      </c>
    </row>
    <row r="56" spans="1:4" ht="15.75">
      <c r="A56" s="9" t="s">
        <v>30</v>
      </c>
      <c r="B56" s="16">
        <f>B43+B45+B46+B47+B48+B49+B50+B51+B52+B53+B54+B55</f>
        <v>436298.99999999994</v>
      </c>
      <c r="C56" s="16">
        <f>C43+C45+C46+C47+C48+C49+C50+C51+C52+C53+C54+C55</f>
        <v>73589.90000000001</v>
      </c>
      <c r="D56" s="32">
        <f>C56/B56*100</f>
        <v>16.86685048556151</v>
      </c>
    </row>
    <row r="57" spans="1:4" ht="15.75">
      <c r="A57" s="9"/>
      <c r="B57" s="2"/>
      <c r="C57" s="2"/>
      <c r="D57" s="8"/>
    </row>
    <row r="58" spans="1:4" ht="15.75">
      <c r="A58" s="9" t="s">
        <v>31</v>
      </c>
      <c r="B58" s="26">
        <f>B39-B56</f>
        <v>-6513.499999999942</v>
      </c>
      <c r="C58" s="26">
        <f>C39-C56</f>
        <v>9108.01999999999</v>
      </c>
      <c r="D58" s="8"/>
    </row>
    <row r="59" spans="1:4" ht="15.75">
      <c r="A59" s="12"/>
      <c r="B59" s="3"/>
      <c r="C59" s="3"/>
      <c r="D59" s="8"/>
    </row>
    <row r="60" spans="1:4" ht="12.75">
      <c r="A60" s="13"/>
      <c r="B60" s="13"/>
      <c r="C60" s="13"/>
      <c r="D60" s="13"/>
    </row>
    <row r="61" spans="1:4" ht="12.75">
      <c r="A61" s="14"/>
      <c r="B61" s="14"/>
      <c r="C61" s="14"/>
      <c r="D61" s="14"/>
    </row>
    <row r="62" spans="1:4" ht="12.75">
      <c r="A62" s="14" t="s">
        <v>32</v>
      </c>
      <c r="B62" s="14"/>
      <c r="C62" s="14"/>
      <c r="D62" s="14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  <row r="66" spans="1:4" ht="12.75">
      <c r="A66" s="14"/>
      <c r="B66" s="14"/>
      <c r="C66" s="14"/>
      <c r="D66" s="14"/>
    </row>
  </sheetData>
  <sheetProtection/>
  <mergeCells count="13">
    <mergeCell ref="A43:A44"/>
    <mergeCell ref="B43:B44"/>
    <mergeCell ref="C43:C44"/>
    <mergeCell ref="D43:D44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zoomScalePageLayoutView="0" workbookViewId="0" topLeftCell="A4">
      <selection activeCell="E23" sqref="E22:E27"/>
    </sheetView>
  </sheetViews>
  <sheetFormatPr defaultColWidth="9.00390625" defaultRowHeight="12.75"/>
  <cols>
    <col min="1" max="1" width="37.875" style="0" customWidth="1"/>
    <col min="2" max="2" width="16.25390625" style="0" customWidth="1"/>
    <col min="3" max="3" width="16.00390625" style="0" customWidth="1"/>
    <col min="4" max="4" width="12.875" style="0" customWidth="1"/>
  </cols>
  <sheetData>
    <row r="2" spans="1:4" ht="45.75" customHeight="1">
      <c r="A2" s="49" t="s">
        <v>62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>
      <c r="A4" s="44" t="s">
        <v>0</v>
      </c>
      <c r="B4" s="48" t="s">
        <v>51</v>
      </c>
      <c r="C4" s="48" t="s">
        <v>49</v>
      </c>
      <c r="D4" s="44" t="s">
        <v>1</v>
      </c>
    </row>
    <row r="5" spans="1:4" ht="12.75">
      <c r="A5" s="47"/>
      <c r="B5" s="48"/>
      <c r="C5" s="48"/>
      <c r="D5" s="45"/>
    </row>
    <row r="6" spans="1:4" ht="12.75">
      <c r="A6" s="46"/>
      <c r="B6" s="48"/>
      <c r="C6" s="48"/>
      <c r="D6" s="46"/>
    </row>
    <row r="7" spans="1:5" ht="15.75">
      <c r="A7" s="20" t="s">
        <v>43</v>
      </c>
      <c r="B7" s="25">
        <f>B8+B9+B10+B16+B20</f>
        <v>120362.4</v>
      </c>
      <c r="C7" s="25">
        <f>C8+C9+C10+C16+C20</f>
        <v>29918.1</v>
      </c>
      <c r="D7" s="33">
        <f>C7/B7*100</f>
        <v>24.856682817889972</v>
      </c>
      <c r="E7" s="41"/>
    </row>
    <row r="8" spans="1:5" ht="15.75">
      <c r="A8" s="9" t="s">
        <v>2</v>
      </c>
      <c r="B8" s="26">
        <v>73873.4</v>
      </c>
      <c r="C8" s="26">
        <v>18799.6</v>
      </c>
      <c r="D8" s="33">
        <f>C8/B8*100</f>
        <v>25.448402266580395</v>
      </c>
      <c r="E8" s="41" t="e">
        <f>#REF!-'Исполнение 01.04.2018'!C8</f>
        <v>#REF!</v>
      </c>
    </row>
    <row r="9" spans="1:5" ht="15.75">
      <c r="A9" s="9" t="s">
        <v>41</v>
      </c>
      <c r="B9" s="26">
        <v>12900</v>
      </c>
      <c r="C9" s="26">
        <v>3047.4</v>
      </c>
      <c r="D9" s="33">
        <f>C9/B9*100</f>
        <v>23.623255813953488</v>
      </c>
      <c r="E9" s="41" t="e">
        <f>#REF!-'Исполнение 01.04.2018'!C9</f>
        <v>#REF!</v>
      </c>
    </row>
    <row r="10" spans="1:5" ht="15.75">
      <c r="A10" s="9" t="s">
        <v>3</v>
      </c>
      <c r="B10" s="26">
        <f>B12+B13+B14+B15</f>
        <v>7847</v>
      </c>
      <c r="C10" s="26">
        <f>C12+C13+C14+C15</f>
        <v>1922.6</v>
      </c>
      <c r="D10" s="33">
        <f>C10/B10*100</f>
        <v>24.501083216515866</v>
      </c>
      <c r="E10" s="41" t="e">
        <f>#REF!-'Исполнение 01.04.2018'!C10</f>
        <v>#REF!</v>
      </c>
    </row>
    <row r="11" spans="1:5" ht="15.75">
      <c r="A11" s="11" t="s">
        <v>4</v>
      </c>
      <c r="B11" s="27"/>
      <c r="C11" s="27"/>
      <c r="D11" s="33"/>
      <c r="E11" s="41"/>
    </row>
    <row r="12" spans="1:5" ht="15.75">
      <c r="A12" s="11" t="s">
        <v>5</v>
      </c>
      <c r="B12" s="27">
        <v>5173</v>
      </c>
      <c r="C12" s="27">
        <v>1130.7</v>
      </c>
      <c r="D12" s="34">
        <f>C12/B12*100</f>
        <v>21.857722791416972</v>
      </c>
      <c r="E12" s="41"/>
    </row>
    <row r="13" spans="1:5" ht="15.75">
      <c r="A13" s="11" t="s">
        <v>6</v>
      </c>
      <c r="B13" s="27">
        <v>1875</v>
      </c>
      <c r="C13" s="27">
        <v>564.4</v>
      </c>
      <c r="D13" s="34">
        <f>C13/B13*100</f>
        <v>30.10133333333333</v>
      </c>
      <c r="E13" s="41"/>
    </row>
    <row r="14" spans="1:5" ht="15.75">
      <c r="A14" s="11" t="s">
        <v>44</v>
      </c>
      <c r="B14" s="27">
        <v>715</v>
      </c>
      <c r="C14" s="27">
        <v>217.5</v>
      </c>
      <c r="D14" s="34">
        <f>C14/B14*100</f>
        <v>30.419580419580424</v>
      </c>
      <c r="E14" s="41"/>
    </row>
    <row r="15" spans="1:5" ht="15.75">
      <c r="A15" s="11" t="s">
        <v>40</v>
      </c>
      <c r="B15" s="27">
        <v>84</v>
      </c>
      <c r="C15" s="27">
        <v>10</v>
      </c>
      <c r="D15" s="34">
        <f>C15/B15*100</f>
        <v>11.904761904761903</v>
      </c>
      <c r="E15" s="41"/>
    </row>
    <row r="16" spans="1:5" ht="15.75">
      <c r="A16" s="9" t="s">
        <v>7</v>
      </c>
      <c r="B16" s="26">
        <f>B18+B19</f>
        <v>24619</v>
      </c>
      <c r="C16" s="26">
        <f>C18+C19</f>
        <v>5839.2</v>
      </c>
      <c r="D16" s="33">
        <f>C16/B16*100</f>
        <v>23.71826637962549</v>
      </c>
      <c r="E16" s="41" t="e">
        <f>#REF!-'Исполнение 01.04.2018'!C16</f>
        <v>#REF!</v>
      </c>
    </row>
    <row r="17" spans="1:5" ht="15.75">
      <c r="A17" s="11" t="s">
        <v>4</v>
      </c>
      <c r="B17" s="27"/>
      <c r="C17" s="27"/>
      <c r="D17" s="33"/>
      <c r="E17" s="41"/>
    </row>
    <row r="18" spans="1:5" ht="15.75">
      <c r="A18" s="11" t="s">
        <v>8</v>
      </c>
      <c r="B18" s="27">
        <v>2474</v>
      </c>
      <c r="C18" s="27">
        <v>49.2</v>
      </c>
      <c r="D18" s="34">
        <f>C18/B18*100</f>
        <v>1.988682295877122</v>
      </c>
      <c r="E18" s="41"/>
    </row>
    <row r="19" spans="1:5" ht="15.75">
      <c r="A19" s="11" t="s">
        <v>9</v>
      </c>
      <c r="B19" s="27">
        <v>22145</v>
      </c>
      <c r="C19" s="27">
        <v>5790</v>
      </c>
      <c r="D19" s="34">
        <f>C19/B19*100</f>
        <v>26.145856852562655</v>
      </c>
      <c r="E19" s="41"/>
    </row>
    <row r="20" spans="1:5" ht="15.75">
      <c r="A20" s="9" t="s">
        <v>10</v>
      </c>
      <c r="B20" s="26">
        <v>1123</v>
      </c>
      <c r="C20" s="26">
        <v>309.3</v>
      </c>
      <c r="D20" s="33">
        <f>C20/B20*100</f>
        <v>27.542297417631346</v>
      </c>
      <c r="E20" s="41"/>
    </row>
    <row r="21" spans="1:5" ht="15.75">
      <c r="A21" s="20" t="s">
        <v>42</v>
      </c>
      <c r="B21" s="26">
        <f>B22+B23+B24+B25+B26+B27</f>
        <v>9992</v>
      </c>
      <c r="C21" s="26">
        <f>C22+C23+C24+C25+C26+C27</f>
        <v>4989.5</v>
      </c>
      <c r="D21" s="33">
        <f>C21/B21*100</f>
        <v>49.93494795836669</v>
      </c>
      <c r="E21" s="41" t="e">
        <f>#REF!-'Исполнение 01.04.2018'!C21</f>
        <v>#REF!</v>
      </c>
    </row>
    <row r="22" spans="1:5" ht="38.25">
      <c r="A22" s="11" t="s">
        <v>11</v>
      </c>
      <c r="B22" s="27">
        <v>6731</v>
      </c>
      <c r="C22" s="27">
        <v>1204</v>
      </c>
      <c r="D22" s="34">
        <f aca="true" t="shared" si="0" ref="D22:D28">C22/B22*100</f>
        <v>17.88738671816966</v>
      </c>
      <c r="E22" s="41"/>
    </row>
    <row r="23" spans="1:5" ht="25.5">
      <c r="A23" s="11" t="s">
        <v>12</v>
      </c>
      <c r="B23" s="27">
        <v>217</v>
      </c>
      <c r="C23" s="27">
        <v>159.9</v>
      </c>
      <c r="D23" s="34">
        <f>C23/B23*100</f>
        <v>73.68663594470047</v>
      </c>
      <c r="E23" s="41"/>
    </row>
    <row r="24" spans="1:5" ht="15.75">
      <c r="A24" s="11" t="s">
        <v>35</v>
      </c>
      <c r="B24" s="27">
        <v>0</v>
      </c>
      <c r="C24" s="27">
        <v>451</v>
      </c>
      <c r="D24" s="34">
        <v>0</v>
      </c>
      <c r="E24" s="41"/>
    </row>
    <row r="25" spans="1:5" ht="15.75">
      <c r="A25" s="11" t="s">
        <v>13</v>
      </c>
      <c r="B25" s="27">
        <v>1644</v>
      </c>
      <c r="C25" s="27">
        <v>195</v>
      </c>
      <c r="D25" s="34">
        <f t="shared" si="0"/>
        <v>11.861313868613138</v>
      </c>
      <c r="E25" s="41"/>
    </row>
    <row r="26" spans="1:5" ht="25.5">
      <c r="A26" s="11" t="s">
        <v>14</v>
      </c>
      <c r="B26" s="27">
        <v>1400</v>
      </c>
      <c r="C26" s="27">
        <v>209.8</v>
      </c>
      <c r="D26" s="34">
        <f t="shared" si="0"/>
        <v>14.985714285714286</v>
      </c>
      <c r="E26" s="41"/>
    </row>
    <row r="27" spans="1:5" ht="15.75">
      <c r="A27" s="9" t="s">
        <v>46</v>
      </c>
      <c r="B27" s="26">
        <v>0</v>
      </c>
      <c r="C27" s="26">
        <v>2769.8</v>
      </c>
      <c r="D27" s="33">
        <v>0</v>
      </c>
      <c r="E27" s="41"/>
    </row>
    <row r="28" spans="1:5" ht="25.5">
      <c r="A28" s="10" t="s">
        <v>34</v>
      </c>
      <c r="B28" s="16">
        <f>B7+B21</f>
        <v>130354.4</v>
      </c>
      <c r="C28" s="26">
        <f>C21+C7</f>
        <v>34907.6</v>
      </c>
      <c r="D28" s="33">
        <f t="shared" si="0"/>
        <v>26.778996336142086</v>
      </c>
      <c r="E28" s="41" t="e">
        <f>#REF!-'Исполнение 01.04.2018'!C28</f>
        <v>#REF!</v>
      </c>
    </row>
    <row r="29" spans="1:4" ht="12.75" customHeight="1">
      <c r="A29" s="44" t="s">
        <v>0</v>
      </c>
      <c r="B29" s="48" t="s">
        <v>57</v>
      </c>
      <c r="C29" s="48" t="s">
        <v>50</v>
      </c>
      <c r="D29" s="44" t="s">
        <v>1</v>
      </c>
    </row>
    <row r="30" spans="1:4" ht="12.75" customHeight="1">
      <c r="A30" s="47"/>
      <c r="B30" s="48"/>
      <c r="C30" s="48"/>
      <c r="D30" s="45"/>
    </row>
    <row r="31" spans="1:4" ht="12.75" customHeight="1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327460.9</v>
      </c>
      <c r="C32" s="28">
        <f>C34+C35+C36+C37+C38+C39+C33</f>
        <v>85923.79999999999</v>
      </c>
      <c r="D32" s="1">
        <f aca="true" t="shared" si="1" ref="D32:D40">C32/B32*100</f>
        <v>26.239407513996323</v>
      </c>
    </row>
    <row r="33" spans="1:4" ht="15.75">
      <c r="A33" s="11" t="s">
        <v>59</v>
      </c>
      <c r="B33" s="29">
        <v>9362.1</v>
      </c>
      <c r="C33" s="29">
        <v>2341</v>
      </c>
      <c r="D33" s="1">
        <f t="shared" si="1"/>
        <v>25.00507364800632</v>
      </c>
    </row>
    <row r="34" spans="1:4" ht="15.75">
      <c r="A34" s="11" t="s">
        <v>36</v>
      </c>
      <c r="B34" s="29">
        <v>204995.7</v>
      </c>
      <c r="C34" s="29">
        <v>61055.1</v>
      </c>
      <c r="D34" s="1">
        <f t="shared" si="1"/>
        <v>29.783600338933937</v>
      </c>
    </row>
    <row r="35" spans="1:4" ht="15.75">
      <c r="A35" s="11" t="s">
        <v>16</v>
      </c>
      <c r="B35" s="29">
        <v>113103.1</v>
      </c>
      <c r="C35" s="29">
        <v>22819.3</v>
      </c>
      <c r="D35" s="1">
        <f t="shared" si="1"/>
        <v>20.175662736034646</v>
      </c>
    </row>
    <row r="36" spans="1:4" ht="15.75">
      <c r="A36" s="11" t="s">
        <v>17</v>
      </c>
      <c r="B36" s="29">
        <v>0</v>
      </c>
      <c r="C36" s="29">
        <v>0</v>
      </c>
      <c r="D36" s="1">
        <v>0</v>
      </c>
    </row>
    <row r="37" spans="1:4" ht="15.75">
      <c r="A37" s="9" t="s">
        <v>47</v>
      </c>
      <c r="B37" s="28">
        <v>0</v>
      </c>
      <c r="C37" s="28">
        <v>600</v>
      </c>
      <c r="D37" s="1">
        <v>0</v>
      </c>
    </row>
    <row r="38" spans="1:4" ht="15.75">
      <c r="A38" s="9" t="s">
        <v>48</v>
      </c>
      <c r="B38" s="28">
        <v>0</v>
      </c>
      <c r="C38" s="28">
        <v>0</v>
      </c>
      <c r="D38" s="1">
        <v>0</v>
      </c>
    </row>
    <row r="39" spans="1:4" ht="25.5">
      <c r="A39" s="9" t="s">
        <v>18</v>
      </c>
      <c r="B39" s="28">
        <v>0</v>
      </c>
      <c r="C39" s="29">
        <v>-891.6</v>
      </c>
      <c r="D39" s="17">
        <v>0</v>
      </c>
    </row>
    <row r="40" spans="1:4" ht="15.75">
      <c r="A40" s="9" t="s">
        <v>19</v>
      </c>
      <c r="B40" s="28">
        <f>B32+B28</f>
        <v>457815.30000000005</v>
      </c>
      <c r="C40" s="28">
        <f>C32+C28</f>
        <v>120831.4</v>
      </c>
      <c r="D40" s="1">
        <f t="shared" si="1"/>
        <v>26.393045404991923</v>
      </c>
    </row>
    <row r="41" spans="1:4" ht="15.75">
      <c r="A41" s="4"/>
      <c r="B41" s="5"/>
      <c r="C41" s="5"/>
      <c r="D41" s="6"/>
    </row>
    <row r="42" spans="1:4" ht="15.75">
      <c r="A42" s="4"/>
      <c r="B42" s="5"/>
      <c r="C42" s="5"/>
      <c r="D42" s="5"/>
    </row>
    <row r="43" spans="1:4" ht="12.75" customHeight="1">
      <c r="A43" s="7"/>
      <c r="B43" s="7"/>
      <c r="C43" s="7"/>
      <c r="D43" s="7"/>
    </row>
    <row r="44" spans="1:4" ht="12.75" customHeight="1">
      <c r="A44" s="7"/>
      <c r="B44" s="7"/>
      <c r="C44" s="7"/>
      <c r="D44" s="7"/>
    </row>
    <row r="45" spans="1:4" ht="27">
      <c r="A45" s="21" t="s">
        <v>20</v>
      </c>
      <c r="B45" s="15" t="s">
        <v>58</v>
      </c>
      <c r="C45" s="15" t="s">
        <v>49</v>
      </c>
      <c r="D45" s="15" t="s">
        <v>1</v>
      </c>
    </row>
    <row r="46" spans="1:4" ht="12.75">
      <c r="A46" s="50" t="s">
        <v>39</v>
      </c>
      <c r="B46" s="52">
        <v>63694.2</v>
      </c>
      <c r="C46" s="52">
        <v>18246.1</v>
      </c>
      <c r="D46" s="54">
        <f>C46/B46*100</f>
        <v>28.646407365191806</v>
      </c>
    </row>
    <row r="47" spans="1:4" ht="12.75">
      <c r="A47" s="51"/>
      <c r="B47" s="53"/>
      <c r="C47" s="53"/>
      <c r="D47" s="55"/>
    </row>
    <row r="48" spans="1:4" ht="15.75">
      <c r="A48" s="11" t="s">
        <v>21</v>
      </c>
      <c r="B48" s="3">
        <v>1367.9</v>
      </c>
      <c r="C48" s="3">
        <v>296.6</v>
      </c>
      <c r="D48" s="30">
        <f aca="true" t="shared" si="2" ref="D48:D56">C48/B48*100</f>
        <v>21.682871554938227</v>
      </c>
    </row>
    <row r="49" spans="1:4" ht="15.75">
      <c r="A49" s="11" t="s">
        <v>22</v>
      </c>
      <c r="B49" s="3">
        <v>1885.1</v>
      </c>
      <c r="C49" s="3">
        <v>429.8</v>
      </c>
      <c r="D49" s="31">
        <f t="shared" si="2"/>
        <v>22.79985146676569</v>
      </c>
    </row>
    <row r="50" spans="1:4" ht="15.75">
      <c r="A50" s="11" t="s">
        <v>23</v>
      </c>
      <c r="B50" s="18">
        <v>18620.7</v>
      </c>
      <c r="C50" s="3">
        <v>505.5</v>
      </c>
      <c r="D50" s="31">
        <f t="shared" si="2"/>
        <v>2.7147207140440477</v>
      </c>
    </row>
    <row r="51" spans="1:4" ht="15.75">
      <c r="A51" s="11" t="s">
        <v>24</v>
      </c>
      <c r="B51" s="18">
        <v>23475</v>
      </c>
      <c r="C51" s="3">
        <v>7450.4</v>
      </c>
      <c r="D51" s="31">
        <f t="shared" si="2"/>
        <v>31.73759318423855</v>
      </c>
    </row>
    <row r="52" spans="1:4" ht="15.75">
      <c r="A52" s="11" t="s">
        <v>37</v>
      </c>
      <c r="B52" s="3">
        <v>308.4</v>
      </c>
      <c r="C52" s="3">
        <v>0</v>
      </c>
      <c r="D52" s="30">
        <f t="shared" si="2"/>
        <v>0</v>
      </c>
    </row>
    <row r="53" spans="1:4" ht="15.75">
      <c r="A53" s="11" t="s">
        <v>25</v>
      </c>
      <c r="B53" s="3">
        <v>302042</v>
      </c>
      <c r="C53" s="3">
        <v>77207.1</v>
      </c>
      <c r="D53" s="31">
        <f t="shared" si="2"/>
        <v>25.56170996086637</v>
      </c>
    </row>
    <row r="54" spans="1:4" ht="15.75">
      <c r="A54" s="11" t="s">
        <v>26</v>
      </c>
      <c r="B54" s="3">
        <v>49715.6</v>
      </c>
      <c r="C54" s="18">
        <v>11808</v>
      </c>
      <c r="D54" s="31">
        <f t="shared" si="2"/>
        <v>23.751096235386882</v>
      </c>
    </row>
    <row r="55" spans="1:4" ht="15.75">
      <c r="A55" s="11" t="s">
        <v>27</v>
      </c>
      <c r="B55" s="3">
        <v>194.2</v>
      </c>
      <c r="C55" s="18">
        <v>0</v>
      </c>
      <c r="D55" s="31">
        <f t="shared" si="2"/>
        <v>0</v>
      </c>
    </row>
    <row r="56" spans="1:4" ht="15.75">
      <c r="A56" s="11" t="s">
        <v>28</v>
      </c>
      <c r="B56" s="3">
        <v>295.8</v>
      </c>
      <c r="C56" s="3">
        <v>133.5</v>
      </c>
      <c r="D56" s="31">
        <f t="shared" si="2"/>
        <v>45.13184584178499</v>
      </c>
    </row>
    <row r="57" spans="1:4" ht="15.75">
      <c r="A57" s="11" t="s">
        <v>29</v>
      </c>
      <c r="B57" s="3">
        <v>5984.2</v>
      </c>
      <c r="C57" s="3">
        <v>646.3</v>
      </c>
      <c r="D57" s="31">
        <f>C57/B57*100</f>
        <v>10.800106948297183</v>
      </c>
    </row>
    <row r="58" spans="1:4" ht="15.75">
      <c r="A58" s="11" t="s">
        <v>60</v>
      </c>
      <c r="B58" s="3">
        <v>688.4</v>
      </c>
      <c r="C58" s="3">
        <v>688.4</v>
      </c>
      <c r="D58" s="31">
        <f>C58/B58*100</f>
        <v>100</v>
      </c>
    </row>
    <row r="59" spans="1:4" ht="15.75">
      <c r="A59" s="9" t="s">
        <v>30</v>
      </c>
      <c r="B59" s="16">
        <f>SUM(B46:B58)</f>
        <v>468271.5</v>
      </c>
      <c r="C59" s="16">
        <f>C46+C48+C49+C50+C51+C52+C53+C54+C55+C56+C57+C58</f>
        <v>117411.7</v>
      </c>
      <c r="D59" s="32">
        <f>C59/B59*100</f>
        <v>25.0734242848433</v>
      </c>
    </row>
    <row r="60" spans="1:4" ht="15.75">
      <c r="A60" s="9"/>
      <c r="B60" s="2"/>
      <c r="C60" s="2"/>
      <c r="D60" s="8"/>
    </row>
    <row r="61" spans="1:4" ht="15.75">
      <c r="A61" s="9" t="s">
        <v>31</v>
      </c>
      <c r="B61" s="26">
        <f>B40-B59</f>
        <v>-10456.199999999953</v>
      </c>
      <c r="C61" s="2">
        <f>C40-C59</f>
        <v>3419.699999999997</v>
      </c>
      <c r="D61" s="8"/>
    </row>
    <row r="62" spans="1:4" ht="15.75">
      <c r="A62" s="12"/>
      <c r="B62" s="3"/>
      <c r="C62" s="3"/>
      <c r="D62" s="8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  <row r="66" spans="1:4" ht="12.75">
      <c r="A66" s="14"/>
      <c r="B66" s="14"/>
      <c r="C66" s="14"/>
      <c r="D66" s="14"/>
    </row>
  </sheetData>
  <sheetProtection/>
  <mergeCells count="13">
    <mergeCell ref="A46:A47"/>
    <mergeCell ref="B46:B47"/>
    <mergeCell ref="C46:C47"/>
    <mergeCell ref="D46:D47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6"/>
  <sheetViews>
    <sheetView zoomScale="82" zoomScaleNormal="82" zoomScalePageLayoutView="0" workbookViewId="0" topLeftCell="A11">
      <selection activeCell="B52" sqref="B52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13.875" style="0" customWidth="1"/>
    <col min="4" max="4" width="12.875" style="0" customWidth="1"/>
  </cols>
  <sheetData>
    <row r="2" spans="1:4" ht="48.75" customHeight="1">
      <c r="A2" s="49" t="s">
        <v>63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>
      <c r="A4" s="44" t="s">
        <v>0</v>
      </c>
      <c r="B4" s="48" t="s">
        <v>64</v>
      </c>
      <c r="C4" s="48" t="s">
        <v>49</v>
      </c>
      <c r="D4" s="44" t="s">
        <v>1</v>
      </c>
    </row>
    <row r="5" spans="1:4" ht="12.75">
      <c r="A5" s="47"/>
      <c r="B5" s="48"/>
      <c r="C5" s="48"/>
      <c r="D5" s="45"/>
    </row>
    <row r="6" spans="1:4" ht="12.75">
      <c r="A6" s="46"/>
      <c r="B6" s="48"/>
      <c r="C6" s="48"/>
      <c r="D6" s="46"/>
    </row>
    <row r="7" spans="1:4" ht="15.75">
      <c r="A7" s="20" t="s">
        <v>43</v>
      </c>
      <c r="B7" s="25">
        <f>B8+B9+B10+B16+B20</f>
        <v>120362.4</v>
      </c>
      <c r="C7" s="25">
        <f>C8+C9+C10+C16+C20</f>
        <v>44655.200000000004</v>
      </c>
      <c r="D7" s="33">
        <f>C7/B7*100</f>
        <v>37.100622785853396</v>
      </c>
    </row>
    <row r="8" spans="1:4" ht="15.75">
      <c r="A8" s="9" t="s">
        <v>2</v>
      </c>
      <c r="B8" s="26">
        <v>73873.4</v>
      </c>
      <c r="C8" s="26">
        <v>27247.9</v>
      </c>
      <c r="D8" s="33">
        <f>C8/B8*100</f>
        <v>36.88458904016873</v>
      </c>
    </row>
    <row r="9" spans="1:4" ht="15.75" customHeight="1">
      <c r="A9" s="9" t="s">
        <v>41</v>
      </c>
      <c r="B9" s="26">
        <v>12900</v>
      </c>
      <c r="C9" s="26">
        <v>4120.8</v>
      </c>
      <c r="D9" s="33">
        <f>C9/B9*100</f>
        <v>31.94418604651163</v>
      </c>
    </row>
    <row r="10" spans="1:4" ht="17.25" customHeight="1">
      <c r="A10" s="9" t="s">
        <v>3</v>
      </c>
      <c r="B10" s="26">
        <f>B12+B13+B14+B15</f>
        <v>7847</v>
      </c>
      <c r="C10" s="26">
        <f>C12+C13+C14+C15</f>
        <v>3641.9</v>
      </c>
      <c r="D10" s="33">
        <f>C10/B10*100</f>
        <v>46.411367401554735</v>
      </c>
    </row>
    <row r="11" spans="1:4" ht="15.75">
      <c r="A11" s="11" t="s">
        <v>4</v>
      </c>
      <c r="B11" s="27"/>
      <c r="C11" s="27"/>
      <c r="D11" s="33"/>
    </row>
    <row r="12" spans="1:4" ht="16.5" customHeight="1">
      <c r="A12" s="11" t="s">
        <v>5</v>
      </c>
      <c r="B12" s="27">
        <v>5173</v>
      </c>
      <c r="C12" s="27">
        <v>2210.6</v>
      </c>
      <c r="D12" s="34">
        <f>C12/B12*100</f>
        <v>42.733423545331526</v>
      </c>
    </row>
    <row r="13" spans="1:4" ht="15.75" customHeight="1">
      <c r="A13" s="11" t="s">
        <v>6</v>
      </c>
      <c r="B13" s="27">
        <v>1875</v>
      </c>
      <c r="C13" s="27">
        <v>1005.4</v>
      </c>
      <c r="D13" s="34">
        <f>C13/B13*100</f>
        <v>53.62133333333333</v>
      </c>
    </row>
    <row r="14" spans="1:4" ht="15.75">
      <c r="A14" s="11" t="s">
        <v>44</v>
      </c>
      <c r="B14" s="27">
        <v>715</v>
      </c>
      <c r="C14" s="27">
        <v>400.9</v>
      </c>
      <c r="D14" s="34">
        <f>C14/B14*100</f>
        <v>56.06993006993007</v>
      </c>
    </row>
    <row r="15" spans="1:4" ht="15.75">
      <c r="A15" s="11" t="s">
        <v>40</v>
      </c>
      <c r="B15" s="27">
        <v>84</v>
      </c>
      <c r="C15" s="27">
        <v>25</v>
      </c>
      <c r="D15" s="34">
        <f>C15/B15*100</f>
        <v>29.761904761904763</v>
      </c>
    </row>
    <row r="16" spans="1:4" ht="15.75">
      <c r="A16" s="9" t="s">
        <v>7</v>
      </c>
      <c r="B16" s="26">
        <f>B18+B19</f>
        <v>24619</v>
      </c>
      <c r="C16" s="26">
        <f>C18+C19</f>
        <v>9120.7</v>
      </c>
      <c r="D16" s="33">
        <f>C16/B16*100</f>
        <v>37.04740241277062</v>
      </c>
    </row>
    <row r="17" spans="1:4" ht="15.75">
      <c r="A17" s="11" t="s">
        <v>4</v>
      </c>
      <c r="B17" s="27"/>
      <c r="C17" s="27"/>
      <c r="D17" s="33"/>
    </row>
    <row r="18" spans="1:4" ht="15" customHeight="1">
      <c r="A18" s="11" t="s">
        <v>8</v>
      </c>
      <c r="B18" s="27">
        <v>2474</v>
      </c>
      <c r="C18" s="27">
        <v>64.1</v>
      </c>
      <c r="D18" s="34">
        <f>C18/B18*100</f>
        <v>2.5909458367016978</v>
      </c>
    </row>
    <row r="19" spans="1:4" ht="15.75">
      <c r="A19" s="11" t="s">
        <v>9</v>
      </c>
      <c r="B19" s="27">
        <v>22145</v>
      </c>
      <c r="C19" s="27">
        <v>9056.6</v>
      </c>
      <c r="D19" s="34">
        <f>C19/B19*100</f>
        <v>40.896816437118986</v>
      </c>
    </row>
    <row r="20" spans="1:4" ht="15.75">
      <c r="A20" s="9" t="s">
        <v>10</v>
      </c>
      <c r="B20" s="26">
        <v>1123</v>
      </c>
      <c r="C20" s="26">
        <v>523.9</v>
      </c>
      <c r="D20" s="33">
        <f>C20/B20*100</f>
        <v>46.65182546749777</v>
      </c>
    </row>
    <row r="21" spans="1:4" ht="13.5" customHeight="1">
      <c r="A21" s="20" t="s">
        <v>42</v>
      </c>
      <c r="B21" s="26">
        <f>B22+B23+B24+B25+B26+B27</f>
        <v>9992</v>
      </c>
      <c r="C21" s="26">
        <f>C22+C23+C24+C25+C26+C27</f>
        <v>6979.5</v>
      </c>
      <c r="D21" s="33">
        <f>C21/B21*100</f>
        <v>69.85088070456365</v>
      </c>
    </row>
    <row r="22" spans="1:4" ht="24.75" customHeight="1">
      <c r="A22" s="11" t="s">
        <v>11</v>
      </c>
      <c r="B22" s="27">
        <v>6731</v>
      </c>
      <c r="C22" s="27">
        <v>1913.7</v>
      </c>
      <c r="D22" s="34">
        <f aca="true" t="shared" si="0" ref="D22:D28">C22/B22*100</f>
        <v>28.431139503788444</v>
      </c>
    </row>
    <row r="23" spans="1:4" ht="15.75">
      <c r="A23" s="11" t="s">
        <v>12</v>
      </c>
      <c r="B23" s="27">
        <v>217</v>
      </c>
      <c r="C23" s="27">
        <v>348.3</v>
      </c>
      <c r="D23" s="34">
        <f>C23/B23*100</f>
        <v>160.50691244239633</v>
      </c>
    </row>
    <row r="24" spans="1:4" ht="15.75">
      <c r="A24" s="11" t="s">
        <v>35</v>
      </c>
      <c r="B24" s="27">
        <v>0</v>
      </c>
      <c r="C24" s="27">
        <v>519</v>
      </c>
      <c r="D24" s="34">
        <v>0</v>
      </c>
    </row>
    <row r="25" spans="1:4" ht="15.75">
      <c r="A25" s="11" t="s">
        <v>13</v>
      </c>
      <c r="B25" s="27">
        <v>1644</v>
      </c>
      <c r="C25" s="27">
        <v>262.4</v>
      </c>
      <c r="D25" s="34">
        <f t="shared" si="0"/>
        <v>15.961070559610704</v>
      </c>
    </row>
    <row r="26" spans="1:4" ht="18.75" customHeight="1">
      <c r="A26" s="11" t="s">
        <v>14</v>
      </c>
      <c r="B26" s="27">
        <v>1400</v>
      </c>
      <c r="C26" s="27">
        <v>465.8</v>
      </c>
      <c r="D26" s="34">
        <f t="shared" si="0"/>
        <v>33.27142857142857</v>
      </c>
    </row>
    <row r="27" spans="1:4" ht="15.75">
      <c r="A27" s="9" t="s">
        <v>46</v>
      </c>
      <c r="B27" s="26">
        <v>0</v>
      </c>
      <c r="C27" s="26">
        <v>3470.3</v>
      </c>
      <c r="D27" s="33">
        <v>0</v>
      </c>
    </row>
    <row r="28" spans="1:4" ht="27" customHeight="1">
      <c r="A28" s="10" t="s">
        <v>34</v>
      </c>
      <c r="B28" s="16">
        <f>B7+B21</f>
        <v>130354.4</v>
      </c>
      <c r="C28" s="26">
        <f>C21+C7</f>
        <v>51634.700000000004</v>
      </c>
      <c r="D28" s="33">
        <f t="shared" si="0"/>
        <v>39.61101428106762</v>
      </c>
    </row>
    <row r="29" spans="1:4" ht="12.75" customHeight="1">
      <c r="A29" s="44" t="s">
        <v>0</v>
      </c>
      <c r="B29" s="48" t="s">
        <v>57</v>
      </c>
      <c r="C29" s="48" t="s">
        <v>50</v>
      </c>
      <c r="D29" s="44" t="s">
        <v>1</v>
      </c>
    </row>
    <row r="30" spans="1:4" ht="12.75" customHeight="1">
      <c r="A30" s="47"/>
      <c r="B30" s="48"/>
      <c r="C30" s="48"/>
      <c r="D30" s="45"/>
    </row>
    <row r="31" spans="1:4" ht="20.25" customHeight="1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329924.69999999995</v>
      </c>
      <c r="C32" s="28">
        <f>C34+C35+C36+C37+C38+C39+C33</f>
        <v>122269.9</v>
      </c>
      <c r="D32" s="1">
        <f aca="true" t="shared" si="1" ref="D32:D40">C32/B32*100</f>
        <v>37.05994125326173</v>
      </c>
    </row>
    <row r="33" spans="1:4" ht="15.75">
      <c r="A33" s="11" t="s">
        <v>59</v>
      </c>
      <c r="B33" s="29">
        <v>9362.1</v>
      </c>
      <c r="C33" s="29">
        <v>3121.3</v>
      </c>
      <c r="D33" s="1">
        <f t="shared" si="1"/>
        <v>33.33974215186763</v>
      </c>
    </row>
    <row r="34" spans="1:4" ht="15.75">
      <c r="A34" s="11" t="s">
        <v>36</v>
      </c>
      <c r="B34" s="29">
        <v>206959.4</v>
      </c>
      <c r="C34" s="29">
        <v>85118.4</v>
      </c>
      <c r="D34" s="1">
        <f t="shared" si="1"/>
        <v>41.12806666428295</v>
      </c>
    </row>
    <row r="35" spans="1:4" ht="15.75">
      <c r="A35" s="11" t="s">
        <v>16</v>
      </c>
      <c r="B35" s="29">
        <v>113103.2</v>
      </c>
      <c r="C35" s="29">
        <v>34321.8</v>
      </c>
      <c r="D35" s="1">
        <f t="shared" si="1"/>
        <v>30.345560514645037</v>
      </c>
    </row>
    <row r="36" spans="1:4" ht="15.75">
      <c r="A36" s="11" t="s">
        <v>17</v>
      </c>
      <c r="B36" s="29">
        <v>0</v>
      </c>
      <c r="C36" s="29">
        <v>0</v>
      </c>
      <c r="D36" s="1" t="e">
        <f t="shared" si="1"/>
        <v>#DIV/0!</v>
      </c>
    </row>
    <row r="37" spans="1:4" ht="15.75">
      <c r="A37" s="9" t="s">
        <v>47</v>
      </c>
      <c r="B37" s="28">
        <v>500</v>
      </c>
      <c r="C37" s="28">
        <v>600</v>
      </c>
      <c r="D37" s="1">
        <f t="shared" si="1"/>
        <v>120</v>
      </c>
    </row>
    <row r="38" spans="1:4" ht="15.75">
      <c r="A38" s="9" t="s">
        <v>48</v>
      </c>
      <c r="B38" s="28">
        <v>0</v>
      </c>
      <c r="C38" s="28"/>
      <c r="D38" s="1">
        <v>0</v>
      </c>
    </row>
    <row r="39" spans="1:4" ht="25.5">
      <c r="A39" s="9" t="s">
        <v>18</v>
      </c>
      <c r="B39" s="28">
        <v>0</v>
      </c>
      <c r="C39" s="29">
        <v>-891.6</v>
      </c>
      <c r="D39" s="17">
        <v>0</v>
      </c>
    </row>
    <row r="40" spans="1:4" ht="15.75">
      <c r="A40" s="9" t="s">
        <v>19</v>
      </c>
      <c r="B40" s="28">
        <f>B32+B28</f>
        <v>460279.1</v>
      </c>
      <c r="C40" s="28">
        <f>C32+C28</f>
        <v>173904.6</v>
      </c>
      <c r="D40" s="1">
        <f t="shared" si="1"/>
        <v>37.78242375115447</v>
      </c>
    </row>
    <row r="41" spans="1:4" ht="15.75">
      <c r="A41" s="4"/>
      <c r="B41" s="5"/>
      <c r="C41" s="5"/>
      <c r="D41" s="6"/>
    </row>
    <row r="42" spans="1:4" ht="15.75">
      <c r="A42" s="4"/>
      <c r="B42" s="5"/>
      <c r="C42" s="5"/>
      <c r="D42" s="5"/>
    </row>
    <row r="43" spans="1:4" ht="12.75" customHeight="1">
      <c r="A43" s="7"/>
      <c r="B43" s="7"/>
      <c r="C43" s="7"/>
      <c r="D43" s="7"/>
    </row>
    <row r="44" spans="1:4" ht="12.75" customHeight="1">
      <c r="A44" s="7"/>
      <c r="B44" s="7"/>
      <c r="C44" s="7"/>
      <c r="D44" s="7"/>
    </row>
    <row r="45" spans="1:4" ht="40.5">
      <c r="A45" s="21" t="s">
        <v>20</v>
      </c>
      <c r="B45" s="15" t="s">
        <v>58</v>
      </c>
      <c r="C45" s="15" t="s">
        <v>49</v>
      </c>
      <c r="D45" s="15" t="s">
        <v>1</v>
      </c>
    </row>
    <row r="46" spans="1:4" ht="15" customHeight="1">
      <c r="A46" s="50" t="s">
        <v>39</v>
      </c>
      <c r="B46" s="52">
        <v>65382.4</v>
      </c>
      <c r="C46" s="52">
        <v>27860.3</v>
      </c>
      <c r="D46" s="54">
        <f>C46/B46*100</f>
        <v>42.611314359827716</v>
      </c>
    </row>
    <row r="47" spans="1:4" ht="12.75">
      <c r="A47" s="51"/>
      <c r="B47" s="53"/>
      <c r="C47" s="53"/>
      <c r="D47" s="55"/>
    </row>
    <row r="48" spans="1:4" ht="17.25" customHeight="1">
      <c r="A48" s="11" t="s">
        <v>21</v>
      </c>
      <c r="B48" s="3">
        <v>1367.9</v>
      </c>
      <c r="C48" s="3">
        <v>387.9</v>
      </c>
      <c r="D48" s="30">
        <f aca="true" t="shared" si="2" ref="D48:D56">C48/B48*100</f>
        <v>28.35733606257767</v>
      </c>
    </row>
    <row r="49" spans="1:4" ht="15.75">
      <c r="A49" s="11" t="s">
        <v>22</v>
      </c>
      <c r="B49" s="3">
        <v>1880.5</v>
      </c>
      <c r="C49" s="3">
        <v>712.2</v>
      </c>
      <c r="D49" s="31">
        <f t="shared" si="2"/>
        <v>37.87290614198352</v>
      </c>
    </row>
    <row r="50" spans="1:4" ht="15.75">
      <c r="A50" s="11" t="s">
        <v>23</v>
      </c>
      <c r="B50" s="18">
        <v>18677.8</v>
      </c>
      <c r="C50" s="3">
        <v>883.5</v>
      </c>
      <c r="D50" s="31">
        <f t="shared" si="2"/>
        <v>4.730214479221321</v>
      </c>
    </row>
    <row r="51" spans="1:4" ht="15.75">
      <c r="A51" s="11" t="s">
        <v>24</v>
      </c>
      <c r="B51" s="18">
        <v>24404.9</v>
      </c>
      <c r="C51" s="3">
        <v>9191</v>
      </c>
      <c r="D51" s="31">
        <f t="shared" si="2"/>
        <v>37.660469823682945</v>
      </c>
    </row>
    <row r="52" spans="1:4" ht="15.75">
      <c r="A52" s="11" t="s">
        <v>37</v>
      </c>
      <c r="B52" s="3">
        <v>308.4</v>
      </c>
      <c r="C52" s="3">
        <v>0</v>
      </c>
      <c r="D52" s="30">
        <f t="shared" si="2"/>
        <v>0</v>
      </c>
    </row>
    <row r="53" spans="1:4" ht="15.75">
      <c r="A53" s="11" t="s">
        <v>25</v>
      </c>
      <c r="B53" s="3">
        <v>301337.9</v>
      </c>
      <c r="C53" s="3">
        <v>109269</v>
      </c>
      <c r="D53" s="31">
        <f t="shared" si="2"/>
        <v>36.261286748198614</v>
      </c>
    </row>
    <row r="54" spans="1:4" ht="15.75">
      <c r="A54" s="11" t="s">
        <v>26</v>
      </c>
      <c r="B54" s="3">
        <v>50758.4</v>
      </c>
      <c r="C54" s="18">
        <v>18079.2</v>
      </c>
      <c r="D54" s="31">
        <f t="shared" si="2"/>
        <v>35.6181439919304</v>
      </c>
    </row>
    <row r="55" spans="1:4" ht="15.75">
      <c r="A55" s="11" t="s">
        <v>27</v>
      </c>
      <c r="B55" s="3">
        <v>194.2</v>
      </c>
      <c r="C55" s="18">
        <v>0</v>
      </c>
      <c r="D55" s="31">
        <f t="shared" si="2"/>
        <v>0</v>
      </c>
    </row>
    <row r="56" spans="1:4" ht="15.75">
      <c r="A56" s="11" t="s">
        <v>28</v>
      </c>
      <c r="B56" s="3">
        <v>295.8</v>
      </c>
      <c r="C56" s="3">
        <v>265.8</v>
      </c>
      <c r="D56" s="31">
        <f t="shared" si="2"/>
        <v>89.8580121703854</v>
      </c>
    </row>
    <row r="57" spans="1:4" ht="15.75">
      <c r="A57" s="11" t="s">
        <v>29</v>
      </c>
      <c r="B57" s="3">
        <v>6251.9</v>
      </c>
      <c r="C57" s="3">
        <v>832.9</v>
      </c>
      <c r="D57" s="31">
        <f>C57/B57*100</f>
        <v>13.322350005598299</v>
      </c>
    </row>
    <row r="58" spans="1:4" ht="15.75">
      <c r="A58" s="11" t="s">
        <v>60</v>
      </c>
      <c r="B58" s="3">
        <v>688.4</v>
      </c>
      <c r="C58" s="3">
        <v>688.4</v>
      </c>
      <c r="D58" s="31">
        <f>C58/B58*100</f>
        <v>100</v>
      </c>
    </row>
    <row r="59" spans="1:4" ht="15.75">
      <c r="A59" s="9" t="s">
        <v>30</v>
      </c>
      <c r="B59" s="16">
        <f>SUM(B46:B58)</f>
        <v>471548.5000000001</v>
      </c>
      <c r="C59" s="16">
        <f>C46+C48+C49+C50+C51+C52+C53+C54+C55+C56+C57+C58</f>
        <v>168170.19999999998</v>
      </c>
      <c r="D59" s="32">
        <f>C59/B59*100</f>
        <v>35.66339411534549</v>
      </c>
    </row>
    <row r="60" spans="1:4" ht="15.75">
      <c r="A60" s="9"/>
      <c r="B60" s="2"/>
      <c r="C60" s="2"/>
      <c r="D60" s="8"/>
    </row>
    <row r="61" spans="1:4" ht="15.75">
      <c r="A61" s="9" t="s">
        <v>31</v>
      </c>
      <c r="B61" s="26">
        <f>B40-B59</f>
        <v>-11269.40000000014</v>
      </c>
      <c r="C61" s="2">
        <f>C40-C59</f>
        <v>5734.400000000023</v>
      </c>
      <c r="D61" s="8"/>
    </row>
    <row r="62" spans="1:4" ht="15.75">
      <c r="A62" s="12"/>
      <c r="B62" s="3"/>
      <c r="C62" s="3"/>
      <c r="D62" s="8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  <row r="66" spans="1:4" ht="12.75">
      <c r="A66" s="14"/>
      <c r="B66" s="14"/>
      <c r="C66" s="14"/>
      <c r="D66" s="14"/>
    </row>
  </sheetData>
  <sheetProtection/>
  <mergeCells count="13">
    <mergeCell ref="A2:D2"/>
    <mergeCell ref="A4:A6"/>
    <mergeCell ref="B4:B6"/>
    <mergeCell ref="C4:C6"/>
    <mergeCell ref="D4:D6"/>
    <mergeCell ref="A29:A31"/>
    <mergeCell ref="B29:B31"/>
    <mergeCell ref="C29:C31"/>
    <mergeCell ref="D29:D31"/>
    <mergeCell ref="A46:A47"/>
    <mergeCell ref="B46:B47"/>
    <mergeCell ref="C46:C47"/>
    <mergeCell ref="D46:D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34">
      <selection activeCell="A43" sqref="A43:D60"/>
    </sheetView>
  </sheetViews>
  <sheetFormatPr defaultColWidth="9.00390625" defaultRowHeight="12.75"/>
  <cols>
    <col min="1" max="1" width="42.625" style="0" customWidth="1"/>
    <col min="2" max="2" width="15.375" style="0" customWidth="1"/>
    <col min="3" max="3" width="14.375" style="0" customWidth="1"/>
    <col min="4" max="4" width="11.125" style="0" customWidth="1"/>
  </cols>
  <sheetData>
    <row r="2" spans="1:4" ht="62.25" customHeight="1">
      <c r="A2" s="49" t="s">
        <v>65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>
      <c r="A4" s="44" t="s">
        <v>0</v>
      </c>
      <c r="B4" s="48" t="s">
        <v>66</v>
      </c>
      <c r="C4" s="48" t="s">
        <v>49</v>
      </c>
      <c r="D4" s="44" t="s">
        <v>1</v>
      </c>
    </row>
    <row r="5" spans="1:4" ht="12.75">
      <c r="A5" s="47"/>
      <c r="B5" s="48"/>
      <c r="C5" s="48"/>
      <c r="D5" s="45"/>
    </row>
    <row r="6" spans="1:4" ht="12.75">
      <c r="A6" s="46"/>
      <c r="B6" s="48"/>
      <c r="C6" s="48"/>
      <c r="D6" s="46"/>
    </row>
    <row r="7" spans="1:4" ht="15.75">
      <c r="A7" s="20" t="s">
        <v>43</v>
      </c>
      <c r="B7" s="1">
        <f>B8+B9+B10+B16+B20</f>
        <v>120362.4</v>
      </c>
      <c r="C7" s="1">
        <f>C8+C9+C10+C16+C20</f>
        <v>51719.9</v>
      </c>
      <c r="D7" s="33">
        <f>C7/B7*100</f>
        <v>42.97014682326042</v>
      </c>
    </row>
    <row r="8" spans="1:4" ht="15.75">
      <c r="A8" s="9" t="s">
        <v>2</v>
      </c>
      <c r="B8" s="36">
        <v>73873.4</v>
      </c>
      <c r="C8" s="36">
        <v>32017.9</v>
      </c>
      <c r="D8" s="33">
        <f>C8/B8*100</f>
        <v>43.34158167892638</v>
      </c>
    </row>
    <row r="9" spans="1:4" ht="15.75">
      <c r="A9" s="9" t="s">
        <v>41</v>
      </c>
      <c r="B9" s="36">
        <v>12900</v>
      </c>
      <c r="C9" s="36">
        <v>5233.5</v>
      </c>
      <c r="D9" s="33">
        <f>C9/B9*100</f>
        <v>40.56976744186046</v>
      </c>
    </row>
    <row r="10" spans="1:4" ht="15.75">
      <c r="A10" s="9" t="s">
        <v>3</v>
      </c>
      <c r="B10" s="36">
        <f>B12+B13+B14+B15</f>
        <v>7847</v>
      </c>
      <c r="C10" s="36">
        <f>C12+C13+C14+C15</f>
        <v>3998.2</v>
      </c>
      <c r="D10" s="33">
        <f>C10/B10*100</f>
        <v>50.95195616159042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2337</v>
      </c>
      <c r="D12" s="34">
        <f>C12/B12*100</f>
        <v>45.17687995360526</v>
      </c>
    </row>
    <row r="13" spans="1:4" ht="15.75">
      <c r="A13" s="11" t="s">
        <v>6</v>
      </c>
      <c r="B13" s="31">
        <v>1875</v>
      </c>
      <c r="C13" s="31">
        <v>1234.7</v>
      </c>
      <c r="D13" s="34">
        <f>C13/B13*100</f>
        <v>65.85066666666667</v>
      </c>
    </row>
    <row r="14" spans="1:4" ht="15.75">
      <c r="A14" s="11" t="s">
        <v>44</v>
      </c>
      <c r="B14" s="31">
        <v>715</v>
      </c>
      <c r="C14" s="31">
        <v>401.5</v>
      </c>
      <c r="D14" s="34">
        <f>C14/B14*100</f>
        <v>56.15384615384615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9783.4</v>
      </c>
      <c r="D16" s="33">
        <f>C16/B16*100</f>
        <v>39.739225801210445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81.1</v>
      </c>
      <c r="D18" s="34">
        <f>C18/B18*100</f>
        <v>3.2780921584478575</v>
      </c>
    </row>
    <row r="19" spans="1:4" ht="15.75">
      <c r="A19" s="11" t="s">
        <v>9</v>
      </c>
      <c r="B19" s="31">
        <v>22145</v>
      </c>
      <c r="C19" s="31">
        <v>9702.3</v>
      </c>
      <c r="D19" s="34">
        <f>C19/B19*100</f>
        <v>43.81259878076315</v>
      </c>
    </row>
    <row r="20" spans="1:4" ht="15.75">
      <c r="A20" s="9" t="s">
        <v>10</v>
      </c>
      <c r="B20" s="36">
        <v>1123</v>
      </c>
      <c r="C20" s="36">
        <v>686.9</v>
      </c>
      <c r="D20" s="33">
        <f>C20/B20*100</f>
        <v>61.166518254674976</v>
      </c>
    </row>
    <row r="21" spans="1:4" ht="15.75">
      <c r="A21" s="20" t="s">
        <v>42</v>
      </c>
      <c r="B21" s="36">
        <f>B22+B23+B24+B25+B26+B27</f>
        <v>12771.8</v>
      </c>
      <c r="C21" s="36">
        <f>C22+C23+C24+C25+C26+C27</f>
        <v>6776</v>
      </c>
      <c r="D21" s="33">
        <f>C21/B21*100</f>
        <v>53.054385442928954</v>
      </c>
    </row>
    <row r="22" spans="1:4" ht="25.5">
      <c r="A22" s="11" t="s">
        <v>11</v>
      </c>
      <c r="B22" s="31">
        <v>6731</v>
      </c>
      <c r="C22" s="31">
        <v>2000.7</v>
      </c>
      <c r="D22" s="34">
        <f aca="true" t="shared" si="0" ref="D22:D28">C22/B22*100</f>
        <v>29.723666617144556</v>
      </c>
    </row>
    <row r="23" spans="1:4" ht="25.5">
      <c r="A23" s="11" t="s">
        <v>12</v>
      </c>
      <c r="B23" s="31">
        <v>217</v>
      </c>
      <c r="C23" s="31">
        <v>356.3</v>
      </c>
      <c r="D23" s="34">
        <f>C23/B23*100</f>
        <v>164.1935483870968</v>
      </c>
    </row>
    <row r="24" spans="1:4" ht="15.75">
      <c r="A24" s="11" t="s">
        <v>35</v>
      </c>
      <c r="B24" s="31">
        <v>0</v>
      </c>
      <c r="C24" s="31">
        <v>540.8</v>
      </c>
      <c r="D24" s="34" t="e">
        <f>C24/B24*100</f>
        <v>#DIV/0!</v>
      </c>
    </row>
    <row r="25" spans="1:4" ht="15.75">
      <c r="A25" s="11" t="s">
        <v>13</v>
      </c>
      <c r="B25" s="31">
        <v>1644</v>
      </c>
      <c r="C25" s="31">
        <v>328.7</v>
      </c>
      <c r="D25" s="34">
        <f t="shared" si="0"/>
        <v>19.99391727493917</v>
      </c>
    </row>
    <row r="26" spans="1:4" ht="25.5">
      <c r="A26" s="11" t="s">
        <v>14</v>
      </c>
      <c r="B26" s="31">
        <v>1400</v>
      </c>
      <c r="C26" s="31">
        <v>626.5</v>
      </c>
      <c r="D26" s="34" t="s">
        <v>55</v>
      </c>
    </row>
    <row r="27" spans="1:4" ht="15.75">
      <c r="A27" s="9" t="s">
        <v>46</v>
      </c>
      <c r="B27" s="36">
        <v>2779.8</v>
      </c>
      <c r="C27" s="36">
        <v>2923</v>
      </c>
      <c r="D27" s="33">
        <v>100</v>
      </c>
    </row>
    <row r="28" spans="1:4" ht="25.5">
      <c r="A28" s="10" t="s">
        <v>34</v>
      </c>
      <c r="B28" s="36">
        <f>B7+B21</f>
        <v>133134.19999999998</v>
      </c>
      <c r="C28" s="36">
        <f>C21+C7</f>
        <v>58495.9</v>
      </c>
      <c r="D28" s="33">
        <f t="shared" si="0"/>
        <v>43.9375457245396</v>
      </c>
    </row>
    <row r="29" spans="1:4" ht="12.75">
      <c r="A29" s="44" t="s">
        <v>0</v>
      </c>
      <c r="B29" s="48" t="s">
        <v>66</v>
      </c>
      <c r="C29" s="48" t="s">
        <v>50</v>
      </c>
      <c r="D29" s="44" t="s">
        <v>1</v>
      </c>
    </row>
    <row r="30" spans="1:4" ht="12.75">
      <c r="A30" s="47"/>
      <c r="B30" s="48"/>
      <c r="C30" s="48"/>
      <c r="D30" s="45"/>
    </row>
    <row r="31" spans="1:4" ht="12.75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330905.39999999997</v>
      </c>
      <c r="C32" s="28">
        <f>C34+C35+C36+C37+C38+C39+C33</f>
        <v>171113.00000000003</v>
      </c>
      <c r="D32" s="1">
        <f aca="true" t="shared" si="1" ref="D32:D40">C32/B32*100</f>
        <v>51.710549298983956</v>
      </c>
    </row>
    <row r="33" spans="1:4" ht="15.75">
      <c r="A33" s="11" t="s">
        <v>68</v>
      </c>
      <c r="B33" s="29">
        <v>9362.1</v>
      </c>
      <c r="C33" s="29">
        <v>3901.7</v>
      </c>
      <c r="D33" s="17">
        <f t="shared" si="1"/>
        <v>41.67547879215133</v>
      </c>
    </row>
    <row r="34" spans="1:4" ht="15.75">
      <c r="A34" s="11" t="s">
        <v>36</v>
      </c>
      <c r="B34" s="29">
        <v>207940.1</v>
      </c>
      <c r="C34" s="29">
        <v>111711.1</v>
      </c>
      <c r="D34" s="17">
        <f t="shared" si="1"/>
        <v>53.722730728705045</v>
      </c>
    </row>
    <row r="35" spans="1:4" ht="15.75">
      <c r="A35" s="11" t="s">
        <v>16</v>
      </c>
      <c r="B35" s="29">
        <v>113103.2</v>
      </c>
      <c r="C35" s="29">
        <v>55791.8</v>
      </c>
      <c r="D35" s="17">
        <f t="shared" si="1"/>
        <v>49.328224135126156</v>
      </c>
    </row>
    <row r="36" spans="1:4" ht="15.75">
      <c r="A36" s="11" t="s">
        <v>17</v>
      </c>
      <c r="B36" s="29"/>
      <c r="C36" s="29"/>
      <c r="D36" s="17" t="e">
        <f t="shared" si="1"/>
        <v>#DIV/0!</v>
      </c>
    </row>
    <row r="37" spans="1:4" ht="15.75">
      <c r="A37" s="9" t="s">
        <v>47</v>
      </c>
      <c r="B37" s="29">
        <v>500</v>
      </c>
      <c r="C37" s="29">
        <v>600</v>
      </c>
      <c r="D37" s="1">
        <f t="shared" si="1"/>
        <v>120</v>
      </c>
    </row>
    <row r="38" spans="1:4" ht="15.75">
      <c r="A38" s="9" t="s">
        <v>48</v>
      </c>
      <c r="B38" s="29"/>
      <c r="C38" s="29"/>
      <c r="D38" s="1"/>
    </row>
    <row r="39" spans="1:4" ht="25.5">
      <c r="A39" s="9" t="s">
        <v>18</v>
      </c>
      <c r="B39" s="29"/>
      <c r="C39" s="29">
        <v>-891.6</v>
      </c>
      <c r="D39" s="17"/>
    </row>
    <row r="40" spans="1:4" ht="31.5" customHeight="1">
      <c r="A40" s="9" t="s">
        <v>19</v>
      </c>
      <c r="B40" s="28">
        <f>B32+B28</f>
        <v>464039.6</v>
      </c>
      <c r="C40" s="35">
        <f>C32+C28</f>
        <v>229608.90000000002</v>
      </c>
      <c r="D40" s="1">
        <f t="shared" si="1"/>
        <v>49.4804538233375</v>
      </c>
    </row>
    <row r="42" ht="21.75" customHeight="1"/>
    <row r="43" spans="1:4" ht="27">
      <c r="A43" s="21" t="s">
        <v>20</v>
      </c>
      <c r="B43" s="15" t="s">
        <v>67</v>
      </c>
      <c r="C43" s="15" t="s">
        <v>49</v>
      </c>
      <c r="D43" s="15" t="s">
        <v>1</v>
      </c>
    </row>
    <row r="44" spans="1:4" ht="12.75">
      <c r="A44" s="50" t="s">
        <v>39</v>
      </c>
      <c r="B44" s="52">
        <v>63857.7</v>
      </c>
      <c r="C44" s="52">
        <v>35001.4</v>
      </c>
      <c r="D44" s="54">
        <f>C44/B44*100</f>
        <v>54.8115575725402</v>
      </c>
    </row>
    <row r="45" spans="1:4" ht="12.75">
      <c r="A45" s="51"/>
      <c r="B45" s="53"/>
      <c r="C45" s="53"/>
      <c r="D45" s="55"/>
    </row>
    <row r="46" spans="1:4" ht="15.75">
      <c r="A46" s="11" t="s">
        <v>21</v>
      </c>
      <c r="B46" s="3">
        <v>1367.9</v>
      </c>
      <c r="C46" s="3">
        <v>468.3</v>
      </c>
      <c r="D46" s="30">
        <f aca="true" t="shared" si="2" ref="D46:D54">C46/B46*100</f>
        <v>34.234958695811095</v>
      </c>
    </row>
    <row r="47" spans="1:4" ht="15.75">
      <c r="A47" s="11" t="s">
        <v>22</v>
      </c>
      <c r="B47" s="3">
        <v>1960.1</v>
      </c>
      <c r="C47" s="3">
        <v>847.2</v>
      </c>
      <c r="D47" s="31">
        <f t="shared" si="2"/>
        <v>43.22228457731749</v>
      </c>
    </row>
    <row r="48" spans="1:4" ht="15.75">
      <c r="A48" s="11" t="s">
        <v>23</v>
      </c>
      <c r="B48" s="18">
        <v>20116.7</v>
      </c>
      <c r="C48" s="3">
        <v>979.4</v>
      </c>
      <c r="D48" s="31">
        <f t="shared" si="2"/>
        <v>4.868591767039325</v>
      </c>
    </row>
    <row r="49" spans="1:4" ht="15.75">
      <c r="A49" s="11" t="s">
        <v>24</v>
      </c>
      <c r="B49" s="18">
        <v>26066</v>
      </c>
      <c r="C49" s="3">
        <v>11481.9</v>
      </c>
      <c r="D49" s="31">
        <f t="shared" si="2"/>
        <v>44.04933630016113</v>
      </c>
    </row>
    <row r="50" spans="1:4" ht="15.75">
      <c r="A50" s="11" t="s">
        <v>37</v>
      </c>
      <c r="B50" s="3">
        <v>308.4</v>
      </c>
      <c r="C50" s="3">
        <v>0</v>
      </c>
      <c r="D50" s="30">
        <f t="shared" si="2"/>
        <v>0</v>
      </c>
    </row>
    <row r="51" spans="1:4" ht="15.75">
      <c r="A51" s="11" t="s">
        <v>25</v>
      </c>
      <c r="B51" s="3">
        <v>301680.3</v>
      </c>
      <c r="C51" s="3">
        <v>154596.6</v>
      </c>
      <c r="D51" s="31">
        <f t="shared" si="2"/>
        <v>51.24517577050938</v>
      </c>
    </row>
    <row r="52" spans="1:4" ht="15.75">
      <c r="A52" s="11" t="s">
        <v>26</v>
      </c>
      <c r="B52" s="3">
        <v>51835.3</v>
      </c>
      <c r="C52" s="18">
        <v>21475.9</v>
      </c>
      <c r="D52" s="31">
        <f t="shared" si="2"/>
        <v>41.43103252030952</v>
      </c>
    </row>
    <row r="53" spans="1:4" ht="15.75">
      <c r="A53" s="11" t="s">
        <v>27</v>
      </c>
      <c r="B53" s="3">
        <v>194.2</v>
      </c>
      <c r="C53" s="18">
        <v>24.3</v>
      </c>
      <c r="D53" s="31">
        <f t="shared" si="2"/>
        <v>12.512873326467561</v>
      </c>
    </row>
    <row r="54" spans="1:4" ht="15.75">
      <c r="A54" s="11" t="s">
        <v>28</v>
      </c>
      <c r="B54" s="3">
        <v>295.8</v>
      </c>
      <c r="C54" s="3">
        <v>255.9</v>
      </c>
      <c r="D54" s="31">
        <f t="shared" si="2"/>
        <v>86.51115618661257</v>
      </c>
    </row>
    <row r="55" spans="1:4" ht="15.75">
      <c r="A55" s="11" t="s">
        <v>29</v>
      </c>
      <c r="B55" s="3">
        <v>6330.3</v>
      </c>
      <c r="C55" s="3">
        <v>1282.1</v>
      </c>
      <c r="D55" s="31">
        <f>C55/B55*100</f>
        <v>20.25338451574175</v>
      </c>
    </row>
    <row r="56" spans="1:4" ht="15.75">
      <c r="A56" s="11" t="s">
        <v>53</v>
      </c>
      <c r="B56" s="3">
        <v>688.4</v>
      </c>
      <c r="C56" s="3">
        <v>688</v>
      </c>
      <c r="D56" s="31">
        <f>C56/B56*100</f>
        <v>99.9418942475305</v>
      </c>
    </row>
    <row r="57" spans="1:4" ht="15.75">
      <c r="A57" s="9" t="s">
        <v>30</v>
      </c>
      <c r="B57" s="16">
        <f>B44+B46+B47+B48+B49+B50+B51+B52+B53+B54+B55+B56</f>
        <v>474701.1</v>
      </c>
      <c r="C57" s="16">
        <f>C44+C46+C47+C48+C49+C50+C51+C52+C53+C54+C55+C56</f>
        <v>227101</v>
      </c>
      <c r="D57" s="32">
        <f>C57/B57*100</f>
        <v>47.84084132099125</v>
      </c>
    </row>
    <row r="58" spans="1:4" ht="15.75">
      <c r="A58" s="9"/>
      <c r="B58" s="2"/>
      <c r="C58" s="2"/>
      <c r="D58" s="8"/>
    </row>
    <row r="59" spans="1:4" ht="15.75">
      <c r="A59" s="9" t="s">
        <v>31</v>
      </c>
      <c r="B59" s="26">
        <f>B40-B57</f>
        <v>-10661.5</v>
      </c>
      <c r="C59" s="26">
        <f>C40-C57</f>
        <v>2507.9000000000233</v>
      </c>
      <c r="D59" s="8"/>
    </row>
    <row r="60" spans="1:4" ht="15.75">
      <c r="A60" s="12"/>
      <c r="B60" s="3"/>
      <c r="C60" s="3"/>
      <c r="D60" s="8"/>
    </row>
    <row r="61" spans="1:4" ht="12.75">
      <c r="A61" s="13"/>
      <c r="B61" s="13"/>
      <c r="C61" s="13"/>
      <c r="D61" s="13"/>
    </row>
    <row r="62" spans="1:4" ht="12.75">
      <c r="A62" s="14"/>
      <c r="B62" s="14"/>
      <c r="C62" s="14"/>
      <c r="D62" s="14"/>
    </row>
    <row r="63" spans="1:4" ht="12.75">
      <c r="A63" s="14" t="s">
        <v>32</v>
      </c>
      <c r="B63" s="14"/>
      <c r="C63" s="14"/>
      <c r="D63" s="14"/>
    </row>
    <row r="64" spans="1:4" ht="12.75">
      <c r="A64" s="14" t="s">
        <v>33</v>
      </c>
      <c r="B64" s="14"/>
      <c r="C64" s="14"/>
      <c r="D64" s="14"/>
    </row>
    <row r="65" spans="1:4" ht="12.75">
      <c r="A65" s="14"/>
      <c r="B65" s="14"/>
      <c r="C65" s="14"/>
      <c r="D65" s="14"/>
    </row>
    <row r="66" spans="1:4" ht="12.75">
      <c r="A66" s="14" t="s">
        <v>38</v>
      </c>
      <c r="B66" s="14"/>
      <c r="C66" s="14"/>
      <c r="D66" s="14"/>
    </row>
    <row r="67" spans="1:4" ht="12.75">
      <c r="A67" s="14"/>
      <c r="B67" s="14"/>
      <c r="C67" s="14"/>
      <c r="D67" s="14"/>
    </row>
  </sheetData>
  <sheetProtection/>
  <mergeCells count="13">
    <mergeCell ref="A44:A45"/>
    <mergeCell ref="B44:B45"/>
    <mergeCell ref="C44:C45"/>
    <mergeCell ref="D44:D45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5"/>
  <sheetViews>
    <sheetView zoomScalePageLayoutView="0" workbookViewId="0" topLeftCell="A4">
      <selection activeCell="B28" sqref="B28"/>
    </sheetView>
  </sheetViews>
  <sheetFormatPr defaultColWidth="9.00390625" defaultRowHeight="12.75"/>
  <cols>
    <col min="1" max="1" width="34.00390625" style="0" customWidth="1"/>
    <col min="2" max="2" width="14.625" style="0" customWidth="1"/>
    <col min="3" max="3" width="13.25390625" style="0" customWidth="1"/>
    <col min="4" max="4" width="15.125" style="0" customWidth="1"/>
  </cols>
  <sheetData>
    <row r="2" spans="1:4" ht="54" customHeight="1">
      <c r="A2" s="49" t="s">
        <v>69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>
      <c r="A4" s="44" t="s">
        <v>0</v>
      </c>
      <c r="B4" s="48" t="s">
        <v>66</v>
      </c>
      <c r="C4" s="48" t="s">
        <v>49</v>
      </c>
      <c r="D4" s="44" t="s">
        <v>1</v>
      </c>
    </row>
    <row r="5" spans="1:4" ht="12.75">
      <c r="A5" s="47"/>
      <c r="B5" s="48"/>
      <c r="C5" s="48"/>
      <c r="D5" s="45"/>
    </row>
    <row r="6" spans="1:4" ht="12.75">
      <c r="A6" s="46"/>
      <c r="B6" s="48"/>
      <c r="C6" s="48"/>
      <c r="D6" s="46"/>
    </row>
    <row r="7" spans="1:4" ht="15.75">
      <c r="A7" s="20" t="s">
        <v>43</v>
      </c>
      <c r="B7" s="1">
        <f>B8+B9+B10+B16+B20</f>
        <v>120362.4</v>
      </c>
      <c r="C7" s="1">
        <f>C8+C9+C10+C16+C20</f>
        <v>59139.3</v>
      </c>
      <c r="D7" s="33">
        <f>C7/B7*100</f>
        <v>49.13436422005544</v>
      </c>
    </row>
    <row r="8" spans="1:4" ht="15.75">
      <c r="A8" s="9" t="s">
        <v>2</v>
      </c>
      <c r="B8" s="36">
        <v>73873.4</v>
      </c>
      <c r="C8" s="36">
        <v>38001.1</v>
      </c>
      <c r="D8" s="33">
        <f>C8/B8*100</f>
        <v>51.44084338882466</v>
      </c>
    </row>
    <row r="9" spans="1:4" ht="15.75">
      <c r="A9" s="9" t="s">
        <v>41</v>
      </c>
      <c r="B9" s="36">
        <v>12900</v>
      </c>
      <c r="C9" s="36">
        <v>6309.8</v>
      </c>
      <c r="D9" s="33">
        <f>C9/B9*100</f>
        <v>48.91317829457365</v>
      </c>
    </row>
    <row r="10" spans="1:4" ht="15.75">
      <c r="A10" s="9" t="s">
        <v>3</v>
      </c>
      <c r="B10" s="36">
        <f>B12+B13+B14+B15</f>
        <v>7847</v>
      </c>
      <c r="C10" s="36">
        <f>C12+C13+C14+C15</f>
        <v>4180.099999999999</v>
      </c>
      <c r="D10" s="33">
        <f>C10/B10*100</f>
        <v>53.27003950554351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2427.7</v>
      </c>
      <c r="D12" s="34">
        <f>C12/B12*100</f>
        <v>46.93021457568142</v>
      </c>
    </row>
    <row r="13" spans="1:4" ht="15.75">
      <c r="A13" s="11" t="s">
        <v>6</v>
      </c>
      <c r="B13" s="31">
        <v>1875</v>
      </c>
      <c r="C13" s="31">
        <v>1316</v>
      </c>
      <c r="D13" s="34">
        <f>C13/B13*100</f>
        <v>70.18666666666667</v>
      </c>
    </row>
    <row r="14" spans="1:4" ht="15.75">
      <c r="A14" s="11" t="s">
        <v>44</v>
      </c>
      <c r="B14" s="31">
        <v>715</v>
      </c>
      <c r="C14" s="31">
        <v>411.4</v>
      </c>
      <c r="D14" s="34">
        <f>C14/B14*100</f>
        <v>57.53846153846154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9870</v>
      </c>
      <c r="D16" s="33">
        <f>C16/B16*100</f>
        <v>40.09098663633779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54</v>
      </c>
      <c r="D18" s="34">
        <f>C18/B18*100</f>
        <v>2.1827000808407435</v>
      </c>
    </row>
    <row r="19" spans="1:4" ht="15.75">
      <c r="A19" s="11" t="s">
        <v>9</v>
      </c>
      <c r="B19" s="31">
        <v>22145</v>
      </c>
      <c r="C19" s="31">
        <v>9816</v>
      </c>
      <c r="D19" s="34">
        <f>C19/B19*100</f>
        <v>44.32603296455182</v>
      </c>
    </row>
    <row r="20" spans="1:4" ht="15.75">
      <c r="A20" s="9" t="s">
        <v>10</v>
      </c>
      <c r="B20" s="36">
        <v>1123</v>
      </c>
      <c r="C20" s="36">
        <v>778.3</v>
      </c>
      <c r="D20" s="33">
        <f>C20/B20*100</f>
        <v>69.3054318788958</v>
      </c>
    </row>
    <row r="21" spans="1:4" ht="15.75">
      <c r="A21" s="20" t="s">
        <v>42</v>
      </c>
      <c r="B21" s="36">
        <f>B22+B23+B24+B25+B26+B27</f>
        <v>12911.8</v>
      </c>
      <c r="C21" s="36">
        <f>C22+C23+C24+C25+C26+C27</f>
        <v>9607.3</v>
      </c>
      <c r="D21" s="33">
        <f>C21/B21*100</f>
        <v>74.40713146114408</v>
      </c>
    </row>
    <row r="22" spans="1:4" ht="38.25">
      <c r="A22" s="11" t="s">
        <v>11</v>
      </c>
      <c r="B22" s="31">
        <v>6731</v>
      </c>
      <c r="C22" s="31">
        <v>2855.9</v>
      </c>
      <c r="D22" s="34">
        <f aca="true" t="shared" si="0" ref="D22:D28">C22/B22*100</f>
        <v>42.42905957510029</v>
      </c>
    </row>
    <row r="23" spans="1:4" ht="25.5">
      <c r="A23" s="11" t="s">
        <v>12</v>
      </c>
      <c r="B23" s="31">
        <v>217</v>
      </c>
      <c r="C23" s="31">
        <v>419.3</v>
      </c>
      <c r="D23" s="34">
        <f>C23/B23*100</f>
        <v>193.22580645161293</v>
      </c>
    </row>
    <row r="24" spans="1:4" ht="15.75">
      <c r="A24" s="11" t="s">
        <v>35</v>
      </c>
      <c r="B24" s="31">
        <v>140</v>
      </c>
      <c r="C24" s="31">
        <v>786.3</v>
      </c>
      <c r="D24" s="34">
        <f>C24/B24*100</f>
        <v>561.6428571428571</v>
      </c>
    </row>
    <row r="25" spans="1:4" ht="15.75">
      <c r="A25" s="11" t="s">
        <v>13</v>
      </c>
      <c r="B25" s="31">
        <v>1644</v>
      </c>
      <c r="C25" s="31">
        <v>424.2</v>
      </c>
      <c r="D25" s="34">
        <f t="shared" si="0"/>
        <v>25.802919708029197</v>
      </c>
    </row>
    <row r="26" spans="1:4" ht="25.5">
      <c r="A26" s="11" t="s">
        <v>14</v>
      </c>
      <c r="B26" s="31">
        <v>1400</v>
      </c>
      <c r="C26" s="31">
        <v>2199.6</v>
      </c>
      <c r="D26" s="34" t="s">
        <v>55</v>
      </c>
    </row>
    <row r="27" spans="1:4" ht="15.75">
      <c r="A27" s="9" t="s">
        <v>46</v>
      </c>
      <c r="B27" s="36">
        <v>2779.8</v>
      </c>
      <c r="C27" s="36">
        <v>2922</v>
      </c>
      <c r="D27" s="33">
        <v>100</v>
      </c>
    </row>
    <row r="28" spans="1:4" ht="25.5">
      <c r="A28" s="10" t="s">
        <v>34</v>
      </c>
      <c r="B28" s="36">
        <f>B7+B21</f>
        <v>133274.19999999998</v>
      </c>
      <c r="C28" s="36">
        <f>C21+C7</f>
        <v>68746.6</v>
      </c>
      <c r="D28" s="33">
        <f t="shared" si="0"/>
        <v>51.58282698376732</v>
      </c>
    </row>
    <row r="29" spans="1:4" ht="12.75" customHeight="1">
      <c r="A29" s="44" t="s">
        <v>0</v>
      </c>
      <c r="B29" s="48" t="s">
        <v>66</v>
      </c>
      <c r="C29" s="48" t="s">
        <v>50</v>
      </c>
      <c r="D29" s="44" t="s">
        <v>1</v>
      </c>
    </row>
    <row r="30" spans="1:4" ht="12.75" customHeight="1">
      <c r="A30" s="47"/>
      <c r="B30" s="48"/>
      <c r="C30" s="48"/>
      <c r="D30" s="45"/>
    </row>
    <row r="31" spans="1:4" ht="12.75" customHeight="1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358431.5</v>
      </c>
      <c r="C32" s="28">
        <f>C34+C35+C36+C37+C38+C39+C33</f>
        <v>202219.4</v>
      </c>
      <c r="D32" s="1">
        <f aca="true" t="shared" si="1" ref="D32:D40">C32/B32*100</f>
        <v>56.41786505929306</v>
      </c>
    </row>
    <row r="33" spans="1:4" ht="15.75">
      <c r="A33" s="11" t="s">
        <v>68</v>
      </c>
      <c r="B33" s="29">
        <v>9362.1</v>
      </c>
      <c r="C33" s="29">
        <v>4682</v>
      </c>
      <c r="D33" s="17">
        <f t="shared" si="1"/>
        <v>50.01014729601264</v>
      </c>
    </row>
    <row r="34" spans="1:4" ht="15.75">
      <c r="A34" s="11" t="s">
        <v>36</v>
      </c>
      <c r="B34" s="29">
        <v>222086.5</v>
      </c>
      <c r="C34" s="29">
        <v>135043.6</v>
      </c>
      <c r="D34" s="17">
        <f t="shared" si="1"/>
        <v>60.80675772728193</v>
      </c>
    </row>
    <row r="35" spans="1:4" ht="15.75">
      <c r="A35" s="11" t="s">
        <v>16</v>
      </c>
      <c r="B35" s="29">
        <v>113363.7</v>
      </c>
      <c r="C35" s="29">
        <v>62785.4</v>
      </c>
      <c r="D35" s="17">
        <f t="shared" si="1"/>
        <v>55.38404268738583</v>
      </c>
    </row>
    <row r="36" spans="1:4" ht="15.75">
      <c r="A36" s="11" t="s">
        <v>17</v>
      </c>
      <c r="B36" s="29">
        <v>13119.2</v>
      </c>
      <c r="C36" s="29">
        <v>0</v>
      </c>
      <c r="D36" s="17">
        <f t="shared" si="1"/>
        <v>0</v>
      </c>
    </row>
    <row r="37" spans="1:4" ht="15.75">
      <c r="A37" s="9" t="s">
        <v>47</v>
      </c>
      <c r="B37" s="29">
        <v>500</v>
      </c>
      <c r="C37" s="29">
        <v>600</v>
      </c>
      <c r="D37" s="1">
        <f t="shared" si="1"/>
        <v>120</v>
      </c>
    </row>
    <row r="38" spans="1:4" ht="25.5">
      <c r="A38" s="9" t="s">
        <v>48</v>
      </c>
      <c r="B38" s="29"/>
      <c r="C38" s="29"/>
      <c r="D38" s="1"/>
    </row>
    <row r="39" spans="1:4" ht="25.5">
      <c r="A39" s="9" t="s">
        <v>18</v>
      </c>
      <c r="B39" s="29"/>
      <c r="C39" s="29">
        <v>-891.6</v>
      </c>
      <c r="D39" s="17"/>
    </row>
    <row r="40" spans="1:4" ht="15.75">
      <c r="A40" s="9" t="s">
        <v>19</v>
      </c>
      <c r="B40" s="28">
        <f>B32+B28</f>
        <v>491705.69999999995</v>
      </c>
      <c r="C40" s="35">
        <f>C32+C28</f>
        <v>270966</v>
      </c>
      <c r="D40" s="1">
        <f t="shared" si="1"/>
        <v>55.1073538500774</v>
      </c>
    </row>
    <row r="42" spans="1:4" ht="40.5">
      <c r="A42" s="21" t="s">
        <v>20</v>
      </c>
      <c r="B42" s="15" t="s">
        <v>67</v>
      </c>
      <c r="C42" s="15" t="s">
        <v>49</v>
      </c>
      <c r="D42" s="15" t="s">
        <v>1</v>
      </c>
    </row>
    <row r="43" spans="1:4" ht="12.75" customHeight="1">
      <c r="A43" s="50" t="s">
        <v>39</v>
      </c>
      <c r="B43" s="52">
        <v>70904</v>
      </c>
      <c r="C43" s="52">
        <v>41491.6</v>
      </c>
      <c r="D43" s="54">
        <f>C43/B43*100</f>
        <v>58.51799616382715</v>
      </c>
    </row>
    <row r="44" spans="1:4" ht="12.75" customHeight="1">
      <c r="A44" s="51"/>
      <c r="B44" s="53"/>
      <c r="C44" s="53"/>
      <c r="D44" s="55"/>
    </row>
    <row r="45" spans="1:4" ht="15.75">
      <c r="A45" s="11" t="s">
        <v>21</v>
      </c>
      <c r="B45" s="3">
        <v>1367.9</v>
      </c>
      <c r="C45" s="3">
        <v>547.2</v>
      </c>
      <c r="D45" s="30">
        <f aca="true" t="shared" si="2" ref="D45:D53">C45/B45*100</f>
        <v>40.002924190364794</v>
      </c>
    </row>
    <row r="46" spans="1:4" ht="15.75">
      <c r="A46" s="11" t="s">
        <v>22</v>
      </c>
      <c r="B46" s="3">
        <v>2212.2</v>
      </c>
      <c r="C46" s="3">
        <v>1116.7</v>
      </c>
      <c r="D46" s="31">
        <f t="shared" si="2"/>
        <v>50.47916101618299</v>
      </c>
    </row>
    <row r="47" spans="1:4" ht="15.75">
      <c r="A47" s="11" t="s">
        <v>23</v>
      </c>
      <c r="B47" s="18">
        <v>27250.8</v>
      </c>
      <c r="C47" s="3">
        <v>1397.5</v>
      </c>
      <c r="D47" s="31">
        <f t="shared" si="2"/>
        <v>5.128289811675254</v>
      </c>
    </row>
    <row r="48" spans="1:4" ht="15.75">
      <c r="A48" s="11" t="s">
        <v>24</v>
      </c>
      <c r="B48" s="18">
        <v>33316.2</v>
      </c>
      <c r="C48" s="3">
        <v>13350.2</v>
      </c>
      <c r="D48" s="31">
        <f t="shared" si="2"/>
        <v>40.07119659504986</v>
      </c>
    </row>
    <row r="49" spans="1:4" ht="15.75">
      <c r="A49" s="11" t="s">
        <v>37</v>
      </c>
      <c r="B49" s="3">
        <v>308.4</v>
      </c>
      <c r="C49" s="3">
        <v>0</v>
      </c>
      <c r="D49" s="30">
        <f t="shared" si="2"/>
        <v>0</v>
      </c>
    </row>
    <row r="50" spans="1:4" ht="15.75">
      <c r="A50" s="11" t="s">
        <v>25</v>
      </c>
      <c r="B50" s="3">
        <v>322297.8</v>
      </c>
      <c r="C50" s="3">
        <v>193932.4</v>
      </c>
      <c r="D50" s="31">
        <f t="shared" si="2"/>
        <v>60.171803841043904</v>
      </c>
    </row>
    <row r="51" spans="1:4" ht="15.75">
      <c r="A51" s="11" t="s">
        <v>26</v>
      </c>
      <c r="B51" s="3">
        <v>53127.5</v>
      </c>
      <c r="C51" s="18">
        <v>27147.8</v>
      </c>
      <c r="D51" s="31">
        <f t="shared" si="2"/>
        <v>51.09933650181168</v>
      </c>
    </row>
    <row r="52" spans="1:4" ht="15.75">
      <c r="A52" s="11" t="s">
        <v>27</v>
      </c>
      <c r="B52" s="3">
        <v>194.2</v>
      </c>
      <c r="C52" s="18">
        <v>24.3</v>
      </c>
      <c r="D52" s="31">
        <f t="shared" si="2"/>
        <v>12.512873326467561</v>
      </c>
    </row>
    <row r="53" spans="1:4" ht="15.75">
      <c r="A53" s="11" t="s">
        <v>28</v>
      </c>
      <c r="B53" s="3">
        <v>342.9</v>
      </c>
      <c r="C53" s="3">
        <v>302.4</v>
      </c>
      <c r="D53" s="31">
        <f t="shared" si="2"/>
        <v>88.18897637795276</v>
      </c>
    </row>
    <row r="54" spans="1:4" ht="15.75">
      <c r="A54" s="11" t="s">
        <v>29</v>
      </c>
      <c r="B54" s="3">
        <v>6349.9</v>
      </c>
      <c r="C54" s="3">
        <v>1823</v>
      </c>
      <c r="D54" s="31">
        <f>C54/B54*100</f>
        <v>28.70911352934692</v>
      </c>
    </row>
    <row r="55" spans="1:4" ht="15.75">
      <c r="A55" s="11" t="s">
        <v>53</v>
      </c>
      <c r="B55" s="3">
        <v>688.4</v>
      </c>
      <c r="C55" s="3">
        <v>688.4</v>
      </c>
      <c r="D55" s="31">
        <f>C55/B55*100</f>
        <v>100</v>
      </c>
    </row>
    <row r="56" spans="1:4" ht="15.75">
      <c r="A56" s="9" t="s">
        <v>30</v>
      </c>
      <c r="B56" s="16">
        <f>B43+B45+B46+B47+B48+B49+B50+B51+B52+B53+B54+B55</f>
        <v>518360.2</v>
      </c>
      <c r="C56" s="16">
        <f>C43+C45+C46+C47+C48+C49+C50+C51+C52+C53+C54+C55</f>
        <v>281821.5</v>
      </c>
      <c r="D56" s="32">
        <f>C56/B56*100</f>
        <v>54.36788935570285</v>
      </c>
    </row>
    <row r="57" spans="1:4" ht="15.75">
      <c r="A57" s="9"/>
      <c r="B57" s="2"/>
      <c r="C57" s="2"/>
      <c r="D57" s="8"/>
    </row>
    <row r="58" spans="1:4" ht="15.75">
      <c r="A58" s="9" t="s">
        <v>31</v>
      </c>
      <c r="B58" s="26">
        <f>B40-B56</f>
        <v>-26654.50000000006</v>
      </c>
      <c r="C58" s="26">
        <f>C40-C56</f>
        <v>-10855.5</v>
      </c>
      <c r="D58" s="8"/>
    </row>
    <row r="59" spans="1:4" ht="15.75">
      <c r="A59" s="12" t="s">
        <v>70</v>
      </c>
      <c r="B59" s="3">
        <v>11930</v>
      </c>
      <c r="C59" s="3"/>
      <c r="D59" s="8"/>
    </row>
    <row r="60" spans="1:4" ht="12.75">
      <c r="A60" s="13"/>
      <c r="B60" s="13"/>
      <c r="C60" s="13"/>
      <c r="D60" s="13"/>
    </row>
    <row r="61" spans="1:4" ht="12.75">
      <c r="A61" s="14"/>
      <c r="B61" s="14"/>
      <c r="C61" s="14"/>
      <c r="D61" s="14"/>
    </row>
    <row r="62" spans="1:4" ht="12.75">
      <c r="A62" s="14" t="s">
        <v>32</v>
      </c>
      <c r="B62" s="14"/>
      <c r="C62" s="14"/>
      <c r="D62" s="14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</sheetData>
  <sheetProtection/>
  <mergeCells count="13">
    <mergeCell ref="A2:D2"/>
    <mergeCell ref="A4:A6"/>
    <mergeCell ref="B4:B6"/>
    <mergeCell ref="C4:C6"/>
    <mergeCell ref="D4:D6"/>
    <mergeCell ref="A29:A31"/>
    <mergeCell ref="B29:B31"/>
    <mergeCell ref="C29:C31"/>
    <mergeCell ref="D29:D31"/>
    <mergeCell ref="A43:A44"/>
    <mergeCell ref="B43:B44"/>
    <mergeCell ref="C43:C44"/>
    <mergeCell ref="D43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5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38.75390625" style="0" customWidth="1"/>
    <col min="2" max="2" width="15.75390625" style="0" customWidth="1"/>
    <col min="3" max="3" width="15.00390625" style="0" customWidth="1"/>
    <col min="4" max="4" width="13.25390625" style="0" customWidth="1"/>
  </cols>
  <sheetData>
    <row r="2" spans="1:4" ht="53.25" customHeight="1">
      <c r="A2" s="49" t="s">
        <v>71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 customHeight="1">
      <c r="A4" s="44" t="s">
        <v>0</v>
      </c>
      <c r="B4" s="48" t="s">
        <v>66</v>
      </c>
      <c r="C4" s="48" t="s">
        <v>49</v>
      </c>
      <c r="D4" s="44" t="s">
        <v>1</v>
      </c>
    </row>
    <row r="5" spans="1:4" ht="12.75" customHeight="1">
      <c r="A5" s="47"/>
      <c r="B5" s="48"/>
      <c r="C5" s="48"/>
      <c r="D5" s="45"/>
    </row>
    <row r="6" spans="1:4" ht="12.75" customHeight="1">
      <c r="A6" s="46"/>
      <c r="B6" s="48"/>
      <c r="C6" s="48"/>
      <c r="D6" s="46"/>
    </row>
    <row r="7" spans="1:4" ht="15.75">
      <c r="A7" s="20" t="s">
        <v>43</v>
      </c>
      <c r="B7" s="1">
        <f>B8+B9+B10+B16+B20</f>
        <v>120362.4</v>
      </c>
      <c r="C7" s="1">
        <f>C8+C9+C10+C16+C20</f>
        <v>69762.5</v>
      </c>
      <c r="D7" s="33">
        <f>C7/B7*100</f>
        <v>57.96037633014962</v>
      </c>
    </row>
    <row r="8" spans="1:4" ht="15.75">
      <c r="A8" s="9" t="s">
        <v>2</v>
      </c>
      <c r="B8" s="36">
        <v>73873.4</v>
      </c>
      <c r="C8" s="36">
        <v>43131.6</v>
      </c>
      <c r="D8" s="33">
        <f>C8/B8*100</f>
        <v>58.385833060343785</v>
      </c>
    </row>
    <row r="9" spans="1:4" ht="15.75">
      <c r="A9" s="9" t="s">
        <v>41</v>
      </c>
      <c r="B9" s="36">
        <v>12900</v>
      </c>
      <c r="C9" s="36">
        <v>7610.2</v>
      </c>
      <c r="D9" s="33">
        <f>C9/B9*100</f>
        <v>58.9937984496124</v>
      </c>
    </row>
    <row r="10" spans="1:4" ht="15.75">
      <c r="A10" s="9" t="s">
        <v>3</v>
      </c>
      <c r="B10" s="36">
        <f>B12+B13+B14+B15</f>
        <v>7847</v>
      </c>
      <c r="C10" s="36">
        <f>C12+C13+C14+C15</f>
        <v>5326.599999999999</v>
      </c>
      <c r="D10" s="33">
        <f>C10/B10*100</f>
        <v>67.88071874601758</v>
      </c>
    </row>
    <row r="11" spans="1:4" ht="15.75">
      <c r="A11" s="11" t="s">
        <v>4</v>
      </c>
      <c r="B11" s="31"/>
      <c r="C11" s="31"/>
      <c r="D11" s="33"/>
    </row>
    <row r="12" spans="1:4" ht="15.75">
      <c r="A12" s="11" t="s">
        <v>5</v>
      </c>
      <c r="B12" s="31">
        <v>5173</v>
      </c>
      <c r="C12" s="31">
        <v>3297.4</v>
      </c>
      <c r="D12" s="34">
        <f>C12/B12*100</f>
        <v>63.74250918229267</v>
      </c>
    </row>
    <row r="13" spans="1:4" ht="15.75">
      <c r="A13" s="11" t="s">
        <v>6</v>
      </c>
      <c r="B13" s="31">
        <v>1875</v>
      </c>
      <c r="C13" s="31">
        <v>1592.8</v>
      </c>
      <c r="D13" s="34">
        <f>C13/B13*100</f>
        <v>84.94933333333333</v>
      </c>
    </row>
    <row r="14" spans="1:4" ht="15.75">
      <c r="A14" s="11" t="s">
        <v>44</v>
      </c>
      <c r="B14" s="31">
        <v>715</v>
      </c>
      <c r="C14" s="31">
        <v>411.4</v>
      </c>
      <c r="D14" s="34">
        <f>C14/B14*100</f>
        <v>57.53846153846154</v>
      </c>
    </row>
    <row r="15" spans="1:4" ht="15.75">
      <c r="A15" s="11" t="s">
        <v>40</v>
      </c>
      <c r="B15" s="31">
        <v>84</v>
      </c>
      <c r="C15" s="31">
        <v>25</v>
      </c>
      <c r="D15" s="34">
        <f>C15/B15*100</f>
        <v>29.761904761904763</v>
      </c>
    </row>
    <row r="16" spans="1:4" ht="15.75">
      <c r="A16" s="9" t="s">
        <v>7</v>
      </c>
      <c r="B16" s="36">
        <f>B18+B19</f>
        <v>24619</v>
      </c>
      <c r="C16" s="36">
        <f>C18+C19</f>
        <v>12745.300000000001</v>
      </c>
      <c r="D16" s="33">
        <f>C16/B16*100</f>
        <v>51.77017750517893</v>
      </c>
    </row>
    <row r="17" spans="1:4" ht="15.75">
      <c r="A17" s="11" t="s">
        <v>4</v>
      </c>
      <c r="B17" s="31"/>
      <c r="C17" s="31"/>
      <c r="D17" s="33"/>
    </row>
    <row r="18" spans="1:4" ht="15.75">
      <c r="A18" s="11" t="s">
        <v>8</v>
      </c>
      <c r="B18" s="31">
        <v>2474</v>
      </c>
      <c r="C18" s="31">
        <v>66.2</v>
      </c>
      <c r="D18" s="34">
        <f>C18/B18*100</f>
        <v>2.6758286176232824</v>
      </c>
    </row>
    <row r="19" spans="1:4" ht="15.75">
      <c r="A19" s="11" t="s">
        <v>9</v>
      </c>
      <c r="B19" s="31">
        <v>22145</v>
      </c>
      <c r="C19" s="31">
        <v>12679.1</v>
      </c>
      <c r="D19" s="34">
        <f>C19/B19*100</f>
        <v>57.25491081508242</v>
      </c>
    </row>
    <row r="20" spans="1:4" ht="15.75">
      <c r="A20" s="9" t="s">
        <v>10</v>
      </c>
      <c r="B20" s="36">
        <v>1123</v>
      </c>
      <c r="C20" s="36">
        <v>948.8</v>
      </c>
      <c r="D20" s="33">
        <f>C20/B20*100</f>
        <v>84.48797862867319</v>
      </c>
    </row>
    <row r="21" spans="1:4" ht="15.75">
      <c r="A21" s="20" t="s">
        <v>42</v>
      </c>
      <c r="B21" s="36">
        <f>B22+B23+B24+B25+B26+B27</f>
        <v>13251.8</v>
      </c>
      <c r="C21" s="36">
        <f>C22+C23+C24+C25+C26+C27</f>
        <v>11425.400000000001</v>
      </c>
      <c r="D21" s="33">
        <f>C21/B21*100</f>
        <v>86.21772136615404</v>
      </c>
    </row>
    <row r="22" spans="1:4" ht="38.25">
      <c r="A22" s="11" t="s">
        <v>11</v>
      </c>
      <c r="B22" s="31">
        <v>6731</v>
      </c>
      <c r="C22" s="31">
        <v>3939.6</v>
      </c>
      <c r="D22" s="34">
        <f aca="true" t="shared" si="0" ref="D22:D28">C22/B22*100</f>
        <v>58.529193284801664</v>
      </c>
    </row>
    <row r="23" spans="1:4" ht="25.5">
      <c r="A23" s="11" t="s">
        <v>12</v>
      </c>
      <c r="B23" s="31">
        <v>217</v>
      </c>
      <c r="C23" s="31">
        <v>602.9</v>
      </c>
      <c r="D23" s="34">
        <f>C23/B23*100</f>
        <v>277.8341013824884</v>
      </c>
    </row>
    <row r="24" spans="1:4" ht="15.75">
      <c r="A24" s="11" t="s">
        <v>35</v>
      </c>
      <c r="B24" s="31">
        <v>480</v>
      </c>
      <c r="C24" s="31">
        <v>1129.1</v>
      </c>
      <c r="D24" s="34">
        <f>C24/B24*100</f>
        <v>235.22916666666666</v>
      </c>
    </row>
    <row r="25" spans="1:4" ht="15.75">
      <c r="A25" s="11" t="s">
        <v>13</v>
      </c>
      <c r="B25" s="31">
        <v>1644</v>
      </c>
      <c r="C25" s="31">
        <v>598.6</v>
      </c>
      <c r="D25" s="34">
        <f t="shared" si="0"/>
        <v>36.41119221411193</v>
      </c>
    </row>
    <row r="26" spans="1:4" ht="25.5">
      <c r="A26" s="11" t="s">
        <v>14</v>
      </c>
      <c r="B26" s="31">
        <v>1400</v>
      </c>
      <c r="C26" s="31">
        <v>2233.2</v>
      </c>
      <c r="D26" s="34" t="s">
        <v>55</v>
      </c>
    </row>
    <row r="27" spans="1:4" ht="15.75">
      <c r="A27" s="9" t="s">
        <v>46</v>
      </c>
      <c r="B27" s="36">
        <v>2779.8</v>
      </c>
      <c r="C27" s="36">
        <v>2922</v>
      </c>
      <c r="D27" s="33">
        <v>100</v>
      </c>
    </row>
    <row r="28" spans="1:4" ht="25.5">
      <c r="A28" s="10" t="s">
        <v>34</v>
      </c>
      <c r="B28" s="36">
        <f>B7+B21</f>
        <v>133614.19999999998</v>
      </c>
      <c r="C28" s="36">
        <f>C21+C7</f>
        <v>81187.9</v>
      </c>
      <c r="D28" s="33">
        <f t="shared" si="0"/>
        <v>60.76292789239467</v>
      </c>
    </row>
    <row r="29" spans="1:4" ht="12.75" customHeight="1">
      <c r="A29" s="44" t="s">
        <v>0</v>
      </c>
      <c r="B29" s="48" t="s">
        <v>66</v>
      </c>
      <c r="C29" s="48" t="s">
        <v>50</v>
      </c>
      <c r="D29" s="44" t="s">
        <v>1</v>
      </c>
    </row>
    <row r="30" spans="1:4" ht="12.75" customHeight="1">
      <c r="A30" s="47"/>
      <c r="B30" s="48"/>
      <c r="C30" s="48"/>
      <c r="D30" s="45"/>
    </row>
    <row r="31" spans="1:4" ht="12.75" customHeight="1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366487.5</v>
      </c>
      <c r="C32" s="28">
        <f>C34+C35+C36+C37+C38+C39+C33</f>
        <v>234679.9</v>
      </c>
      <c r="D32" s="1">
        <f aca="true" t="shared" si="1" ref="D32:D40">C32/B32*100</f>
        <v>64.03489887103926</v>
      </c>
    </row>
    <row r="33" spans="1:4" ht="15.75">
      <c r="A33" s="11" t="s">
        <v>68</v>
      </c>
      <c r="B33" s="29">
        <v>9362.1</v>
      </c>
      <c r="C33" s="29">
        <v>5462.3</v>
      </c>
      <c r="D33" s="17">
        <f t="shared" si="1"/>
        <v>58.34481579987396</v>
      </c>
    </row>
    <row r="34" spans="1:4" ht="15.75">
      <c r="A34" s="11" t="s">
        <v>36</v>
      </c>
      <c r="B34" s="29">
        <v>229725.9</v>
      </c>
      <c r="C34" s="29">
        <v>153701.7</v>
      </c>
      <c r="D34" s="17">
        <f t="shared" si="1"/>
        <v>66.90656125408584</v>
      </c>
    </row>
    <row r="35" spans="1:4" ht="15.75">
      <c r="A35" s="11" t="s">
        <v>16</v>
      </c>
      <c r="B35" s="29">
        <v>113420.3</v>
      </c>
      <c r="C35" s="29">
        <v>70646.6</v>
      </c>
      <c r="D35" s="17">
        <f t="shared" si="1"/>
        <v>62.2874388447218</v>
      </c>
    </row>
    <row r="36" spans="1:4" ht="15.75">
      <c r="A36" s="11" t="s">
        <v>17</v>
      </c>
      <c r="B36" s="29">
        <v>13479.2</v>
      </c>
      <c r="C36" s="29">
        <v>5160.9</v>
      </c>
      <c r="D36" s="17">
        <f t="shared" si="1"/>
        <v>38.287880586384944</v>
      </c>
    </row>
    <row r="37" spans="1:4" ht="15.75">
      <c r="A37" s="9" t="s">
        <v>47</v>
      </c>
      <c r="B37" s="29">
        <v>500</v>
      </c>
      <c r="C37" s="29">
        <v>600</v>
      </c>
      <c r="D37" s="1">
        <f t="shared" si="1"/>
        <v>120</v>
      </c>
    </row>
    <row r="38" spans="1:4" ht="15.75">
      <c r="A38" s="9" t="s">
        <v>48</v>
      </c>
      <c r="B38" s="29"/>
      <c r="C38" s="29"/>
      <c r="D38" s="1"/>
    </row>
    <row r="39" spans="1:4" ht="33.75" customHeight="1">
      <c r="A39" s="9" t="s">
        <v>18</v>
      </c>
      <c r="B39" s="29"/>
      <c r="C39" s="29">
        <v>-891.6</v>
      </c>
      <c r="D39" s="17"/>
    </row>
    <row r="40" spans="1:4" ht="15.75">
      <c r="A40" s="9" t="s">
        <v>19</v>
      </c>
      <c r="B40" s="28">
        <f>B32+B28</f>
        <v>500101.69999999995</v>
      </c>
      <c r="C40" s="35">
        <f>C32+C28</f>
        <v>315867.8</v>
      </c>
      <c r="D40" s="1">
        <f t="shared" si="1"/>
        <v>63.16071311095324</v>
      </c>
    </row>
    <row r="41" ht="52.5" customHeight="1"/>
    <row r="42" spans="1:4" ht="27">
      <c r="A42" s="21" t="s">
        <v>20</v>
      </c>
      <c r="B42" s="15" t="s">
        <v>67</v>
      </c>
      <c r="C42" s="15" t="s">
        <v>49</v>
      </c>
      <c r="D42" s="15" t="s">
        <v>1</v>
      </c>
    </row>
    <row r="43" spans="1:4" ht="12.75" customHeight="1">
      <c r="A43" s="50" t="s">
        <v>39</v>
      </c>
      <c r="B43" s="52">
        <v>71627.6</v>
      </c>
      <c r="C43" s="52">
        <v>46806.6</v>
      </c>
      <c r="D43" s="54">
        <f>C43/B43*100</f>
        <v>65.34715668261954</v>
      </c>
    </row>
    <row r="44" spans="1:4" ht="12.75" customHeight="1">
      <c r="A44" s="51"/>
      <c r="B44" s="53"/>
      <c r="C44" s="53"/>
      <c r="D44" s="55"/>
    </row>
    <row r="45" spans="1:4" ht="15.75">
      <c r="A45" s="11" t="s">
        <v>21</v>
      </c>
      <c r="B45" s="3">
        <v>1367.9</v>
      </c>
      <c r="C45" s="3">
        <v>693.7</v>
      </c>
      <c r="D45" s="30">
        <f aca="true" t="shared" si="2" ref="D45:D53">C45/B45*100</f>
        <v>50.71277140141823</v>
      </c>
    </row>
    <row r="46" spans="1:4" ht="15.75">
      <c r="A46" s="11" t="s">
        <v>22</v>
      </c>
      <c r="B46" s="3">
        <v>2223.7</v>
      </c>
      <c r="C46" s="3">
        <v>1233.9</v>
      </c>
      <c r="D46" s="31">
        <f t="shared" si="2"/>
        <v>55.488600080946185</v>
      </c>
    </row>
    <row r="47" spans="1:4" ht="15.75">
      <c r="A47" s="11" t="s">
        <v>23</v>
      </c>
      <c r="B47" s="18">
        <v>31499.8</v>
      </c>
      <c r="C47" s="3">
        <v>8638.8</v>
      </c>
      <c r="D47" s="31">
        <f t="shared" si="2"/>
        <v>27.42493603133988</v>
      </c>
    </row>
    <row r="48" spans="1:4" ht="15.75">
      <c r="A48" s="11" t="s">
        <v>24</v>
      </c>
      <c r="B48" s="18">
        <v>33373.5</v>
      </c>
      <c r="C48" s="3">
        <v>15754.6</v>
      </c>
      <c r="D48" s="31">
        <f t="shared" si="2"/>
        <v>47.206915666621725</v>
      </c>
    </row>
    <row r="49" spans="1:4" ht="15.75">
      <c r="A49" s="11" t="s">
        <v>37</v>
      </c>
      <c r="B49" s="3">
        <v>308.4</v>
      </c>
      <c r="C49" s="3">
        <v>0</v>
      </c>
      <c r="D49" s="30">
        <f t="shared" si="2"/>
        <v>0</v>
      </c>
    </row>
    <row r="50" spans="1:4" ht="15.75">
      <c r="A50" s="11" t="s">
        <v>25</v>
      </c>
      <c r="B50" s="3">
        <v>322161.6</v>
      </c>
      <c r="C50" s="3">
        <v>213644.1</v>
      </c>
      <c r="D50" s="31">
        <f t="shared" si="2"/>
        <v>66.31581790008492</v>
      </c>
    </row>
    <row r="51" spans="1:4" ht="15.75">
      <c r="A51" s="11" t="s">
        <v>26</v>
      </c>
      <c r="B51" s="3">
        <v>54200.3</v>
      </c>
      <c r="C51" s="18">
        <v>32968</v>
      </c>
      <c r="D51" s="31">
        <f t="shared" si="2"/>
        <v>60.82623158912405</v>
      </c>
    </row>
    <row r="52" spans="1:4" ht="15.75">
      <c r="A52" s="11" t="s">
        <v>27</v>
      </c>
      <c r="B52" s="3">
        <v>194.2</v>
      </c>
      <c r="C52" s="18">
        <v>44.8</v>
      </c>
      <c r="D52" s="31">
        <f t="shared" si="2"/>
        <v>23.06900102986612</v>
      </c>
    </row>
    <row r="53" spans="1:4" ht="15.75">
      <c r="A53" s="11" t="s">
        <v>28</v>
      </c>
      <c r="B53" s="3">
        <v>342.8</v>
      </c>
      <c r="C53" s="3">
        <v>332.9</v>
      </c>
      <c r="D53" s="31">
        <f t="shared" si="2"/>
        <v>97.1120186697783</v>
      </c>
    </row>
    <row r="54" spans="1:4" ht="15.75">
      <c r="A54" s="11" t="s">
        <v>29</v>
      </c>
      <c r="B54" s="3">
        <v>8768</v>
      </c>
      <c r="C54" s="3">
        <v>4782.2</v>
      </c>
      <c r="D54" s="31">
        <f>C54/B54*100</f>
        <v>54.54151459854014</v>
      </c>
    </row>
    <row r="55" spans="1:4" ht="15.75">
      <c r="A55" s="11" t="s">
        <v>53</v>
      </c>
      <c r="B55" s="3">
        <v>688.4</v>
      </c>
      <c r="C55" s="3">
        <v>688.4</v>
      </c>
      <c r="D55" s="31">
        <f>C55/B55*100</f>
        <v>100</v>
      </c>
    </row>
    <row r="56" spans="1:4" ht="15.75">
      <c r="A56" s="9" t="s">
        <v>30</v>
      </c>
      <c r="B56" s="16">
        <f>B43+B45+B46+B47+B48+B49+B50+B51+B52+B53+B54+B55</f>
        <v>526756.2000000001</v>
      </c>
      <c r="C56" s="16">
        <f>C43+C45+C46+C47+C48+C49+C50+C51+C52+C53+C54+C55</f>
        <v>325588.00000000006</v>
      </c>
      <c r="D56" s="32">
        <f>C56/B56*100</f>
        <v>61.80999862934694</v>
      </c>
    </row>
    <row r="57" spans="1:4" ht="15.75">
      <c r="A57" s="9"/>
      <c r="B57" s="2"/>
      <c r="C57" s="2"/>
      <c r="D57" s="8"/>
    </row>
    <row r="58" spans="1:4" ht="15.75">
      <c r="A58" s="9" t="s">
        <v>31</v>
      </c>
      <c r="B58" s="26">
        <f>B40-B56</f>
        <v>-26654.500000000116</v>
      </c>
      <c r="C58" s="26">
        <f>C40-C56</f>
        <v>-9720.20000000007</v>
      </c>
      <c r="D58" s="8"/>
    </row>
    <row r="59" spans="1:4" ht="15.75">
      <c r="A59" s="12" t="s">
        <v>70</v>
      </c>
      <c r="B59" s="3">
        <v>11930</v>
      </c>
      <c r="C59" s="3"/>
      <c r="D59" s="8"/>
    </row>
    <row r="60" spans="1:4" ht="12.75">
      <c r="A60" s="13"/>
      <c r="B60" s="37"/>
      <c r="C60" s="13"/>
      <c r="D60" s="13"/>
    </row>
    <row r="61" spans="1:4" ht="12.75">
      <c r="A61" s="14"/>
      <c r="B61" s="14"/>
      <c r="C61" s="14"/>
      <c r="D61" s="14"/>
    </row>
    <row r="62" spans="1:4" ht="12.75">
      <c r="A62" s="14" t="s">
        <v>32</v>
      </c>
      <c r="B62" s="14"/>
      <c r="C62" s="14"/>
      <c r="D62" s="14"/>
    </row>
    <row r="63" spans="1:4" ht="12.75">
      <c r="A63" s="14" t="s">
        <v>33</v>
      </c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 t="s">
        <v>38</v>
      </c>
      <c r="B65" s="14"/>
      <c r="C65" s="14"/>
      <c r="D65" s="14"/>
    </row>
  </sheetData>
  <sheetProtection/>
  <mergeCells count="13">
    <mergeCell ref="B29:B31"/>
    <mergeCell ref="C29:C31"/>
    <mergeCell ref="D29:D31"/>
    <mergeCell ref="A43:A44"/>
    <mergeCell ref="B43:B44"/>
    <mergeCell ref="C43:C44"/>
    <mergeCell ref="D43:D44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2">
      <selection activeCell="C56" sqref="C56"/>
    </sheetView>
  </sheetViews>
  <sheetFormatPr defaultColWidth="9.00390625" defaultRowHeight="12.75"/>
  <cols>
    <col min="1" max="1" width="45.25390625" style="0" customWidth="1"/>
    <col min="2" max="2" width="16.75390625" style="0" customWidth="1"/>
    <col min="3" max="3" width="12.625" style="0" customWidth="1"/>
    <col min="4" max="4" width="13.375" style="0" customWidth="1"/>
  </cols>
  <sheetData>
    <row r="1" ht="12.75" hidden="1"/>
    <row r="2" spans="1:4" ht="36.75" customHeight="1">
      <c r="A2" s="49" t="s">
        <v>72</v>
      </c>
      <c r="B2" s="49"/>
      <c r="C2" s="49"/>
      <c r="D2" s="49"/>
    </row>
    <row r="3" spans="1:4" ht="15.75">
      <c r="A3" s="23"/>
      <c r="B3" s="23"/>
      <c r="C3" s="23" t="s">
        <v>45</v>
      </c>
      <c r="D3" s="23"/>
    </row>
    <row r="4" spans="1:4" ht="12.75">
      <c r="A4" s="44" t="s">
        <v>0</v>
      </c>
      <c r="B4" s="48" t="s">
        <v>66</v>
      </c>
      <c r="C4" s="48" t="s">
        <v>49</v>
      </c>
      <c r="D4" s="44" t="s">
        <v>1</v>
      </c>
    </row>
    <row r="5" spans="1:4" ht="12.75">
      <c r="A5" s="47"/>
      <c r="B5" s="48"/>
      <c r="C5" s="48"/>
      <c r="D5" s="45"/>
    </row>
    <row r="6" spans="1:4" ht="25.5" customHeight="1">
      <c r="A6" s="46"/>
      <c r="B6" s="48"/>
      <c r="C6" s="48"/>
      <c r="D6" s="46"/>
    </row>
    <row r="7" spans="1:4" ht="15.75">
      <c r="A7" s="20" t="s">
        <v>43</v>
      </c>
      <c r="B7" s="38">
        <f>B8+B9+B10+B16+B20</f>
        <v>120362.4</v>
      </c>
      <c r="C7" s="38">
        <f>C8+C9+C10+C16+C20</f>
        <v>77834.69999999998</v>
      </c>
      <c r="D7" s="33">
        <f>C7/B7*100</f>
        <v>64.6669557935036</v>
      </c>
    </row>
    <row r="8" spans="1:4" ht="15.75">
      <c r="A8" s="9" t="s">
        <v>2</v>
      </c>
      <c r="B8" s="16">
        <v>73873.4</v>
      </c>
      <c r="C8" s="16">
        <v>49052.2</v>
      </c>
      <c r="D8" s="33">
        <f>C8/B8*100</f>
        <v>66.40035520227849</v>
      </c>
    </row>
    <row r="9" spans="1:4" ht="15.75">
      <c r="A9" s="9" t="s">
        <v>41</v>
      </c>
      <c r="B9" s="16">
        <v>12900</v>
      </c>
      <c r="C9" s="16">
        <v>8826.1</v>
      </c>
      <c r="D9" s="33">
        <f>C9/B9*100</f>
        <v>68.41937984496124</v>
      </c>
    </row>
    <row r="10" spans="1:4" ht="15.75">
      <c r="A10" s="9" t="s">
        <v>3</v>
      </c>
      <c r="B10" s="16">
        <f>B12+B13+B14+B15</f>
        <v>7847</v>
      </c>
      <c r="C10" s="16">
        <f>C12+C13+C14+C15</f>
        <v>5457.799999999999</v>
      </c>
      <c r="D10" s="33">
        <f>C10/B10*100</f>
        <v>69.55269529756593</v>
      </c>
    </row>
    <row r="11" spans="1:4" ht="15.75">
      <c r="A11" s="11" t="s">
        <v>4</v>
      </c>
      <c r="B11" s="18"/>
      <c r="C11" s="18"/>
      <c r="D11" s="33"/>
    </row>
    <row r="12" spans="1:4" ht="15.75">
      <c r="A12" s="11" t="s">
        <v>5</v>
      </c>
      <c r="B12" s="18">
        <v>5173</v>
      </c>
      <c r="C12" s="18">
        <v>3365.4</v>
      </c>
      <c r="D12" s="34">
        <f>C12/B12*100</f>
        <v>65.05702687028804</v>
      </c>
    </row>
    <row r="13" spans="1:4" ht="15.75">
      <c r="A13" s="11" t="s">
        <v>6</v>
      </c>
      <c r="B13" s="18">
        <v>1875</v>
      </c>
      <c r="C13" s="18">
        <v>1655.5</v>
      </c>
      <c r="D13" s="34">
        <f>C13/B13*100</f>
        <v>88.29333333333334</v>
      </c>
    </row>
    <row r="14" spans="1:4" ht="15.75">
      <c r="A14" s="11" t="s">
        <v>44</v>
      </c>
      <c r="B14" s="18">
        <v>715</v>
      </c>
      <c r="C14" s="18">
        <v>411.9</v>
      </c>
      <c r="D14" s="34">
        <f>C14/B14*100</f>
        <v>57.60839160839161</v>
      </c>
    </row>
    <row r="15" spans="1:4" ht="15.75">
      <c r="A15" s="11" t="s">
        <v>40</v>
      </c>
      <c r="B15" s="18">
        <v>84</v>
      </c>
      <c r="C15" s="18">
        <v>25</v>
      </c>
      <c r="D15" s="34">
        <f>C15/B15*100</f>
        <v>29.761904761904763</v>
      </c>
    </row>
    <row r="16" spans="1:4" ht="15.75">
      <c r="A16" s="9" t="s">
        <v>7</v>
      </c>
      <c r="B16" s="16">
        <f>B18+B19</f>
        <v>24619</v>
      </c>
      <c r="C16" s="16">
        <f>C18+C19</f>
        <v>13422.4</v>
      </c>
      <c r="D16" s="33">
        <f>C16/B16*100</f>
        <v>54.520492302693036</v>
      </c>
    </row>
    <row r="17" spans="1:4" ht="15.75">
      <c r="A17" s="11" t="s">
        <v>4</v>
      </c>
      <c r="B17" s="18"/>
      <c r="C17" s="18"/>
      <c r="D17" s="33"/>
    </row>
    <row r="18" spans="1:4" ht="15.75">
      <c r="A18" s="11" t="s">
        <v>8</v>
      </c>
      <c r="B18" s="18">
        <v>2474</v>
      </c>
      <c r="C18" s="18">
        <v>85.4</v>
      </c>
      <c r="D18" s="34">
        <f aca="true" t="shared" si="0" ref="D18:D25">C18/B18*100</f>
        <v>3.4518997574777694</v>
      </c>
    </row>
    <row r="19" spans="1:4" ht="15.75">
      <c r="A19" s="11" t="s">
        <v>9</v>
      </c>
      <c r="B19" s="18">
        <v>22145</v>
      </c>
      <c r="C19" s="18">
        <v>13337</v>
      </c>
      <c r="D19" s="34">
        <f t="shared" si="0"/>
        <v>60.225784601490176</v>
      </c>
    </row>
    <row r="20" spans="1:4" ht="15.75">
      <c r="A20" s="9" t="s">
        <v>10</v>
      </c>
      <c r="B20" s="16">
        <v>1123</v>
      </c>
      <c r="C20" s="16">
        <v>1076.2</v>
      </c>
      <c r="D20" s="33">
        <f t="shared" si="0"/>
        <v>95.83259127337489</v>
      </c>
    </row>
    <row r="21" spans="1:4" ht="15.75">
      <c r="A21" s="20" t="s">
        <v>42</v>
      </c>
      <c r="B21" s="16">
        <f>B22+B23+B24+B25+B26+B27</f>
        <v>13349.8</v>
      </c>
      <c r="C21" s="16">
        <f>C22+C23+C24+C25+C26+C27</f>
        <v>12594.2</v>
      </c>
      <c r="D21" s="33">
        <f t="shared" si="0"/>
        <v>94.33999011221142</v>
      </c>
    </row>
    <row r="22" spans="1:4" ht="25.5">
      <c r="A22" s="11" t="s">
        <v>11</v>
      </c>
      <c r="B22" s="18">
        <v>6731</v>
      </c>
      <c r="C22" s="18">
        <v>4452.2</v>
      </c>
      <c r="D22" s="34">
        <f t="shared" si="0"/>
        <v>66.14470361016194</v>
      </c>
    </row>
    <row r="23" spans="1:4" ht="25.5">
      <c r="A23" s="11" t="s">
        <v>12</v>
      </c>
      <c r="B23" s="18">
        <v>217</v>
      </c>
      <c r="C23" s="18">
        <v>603</v>
      </c>
      <c r="D23" s="34">
        <f t="shared" si="0"/>
        <v>277.88018433179724</v>
      </c>
    </row>
    <row r="24" spans="1:4" ht="15.75">
      <c r="A24" s="11" t="s">
        <v>35</v>
      </c>
      <c r="B24" s="18">
        <v>578</v>
      </c>
      <c r="C24" s="18">
        <v>1512.3</v>
      </c>
      <c r="D24" s="34">
        <f t="shared" si="0"/>
        <v>261.64359861591697</v>
      </c>
    </row>
    <row r="25" spans="1:4" ht="15.75">
      <c r="A25" s="11" t="s">
        <v>13</v>
      </c>
      <c r="B25" s="18">
        <v>1644</v>
      </c>
      <c r="C25" s="18">
        <v>705</v>
      </c>
      <c r="D25" s="34">
        <f t="shared" si="0"/>
        <v>42.88321167883212</v>
      </c>
    </row>
    <row r="26" spans="1:4" ht="25.5">
      <c r="A26" s="11" t="s">
        <v>14</v>
      </c>
      <c r="B26" s="18">
        <v>1400</v>
      </c>
      <c r="C26" s="18">
        <v>2394.5</v>
      </c>
      <c r="D26" s="34" t="s">
        <v>55</v>
      </c>
    </row>
    <row r="27" spans="1:4" ht="15.75">
      <c r="A27" s="9" t="s">
        <v>46</v>
      </c>
      <c r="B27" s="16">
        <v>2779.8</v>
      </c>
      <c r="C27" s="16">
        <v>2927.2</v>
      </c>
      <c r="D27" s="33">
        <f>C27/B27%</f>
        <v>105.30253975106122</v>
      </c>
    </row>
    <row r="28" spans="1:4" ht="39" customHeight="1">
      <c r="A28" s="10" t="s">
        <v>34</v>
      </c>
      <c r="B28" s="16">
        <f>B7+B21</f>
        <v>133712.19999999998</v>
      </c>
      <c r="C28" s="16">
        <f>C21+C7</f>
        <v>90428.89999999998</v>
      </c>
      <c r="D28" s="33">
        <f>C28/B28*100</f>
        <v>67.6295057593847</v>
      </c>
    </row>
    <row r="29" spans="1:4" ht="12.75">
      <c r="A29" s="44" t="s">
        <v>0</v>
      </c>
      <c r="B29" s="48" t="s">
        <v>66</v>
      </c>
      <c r="C29" s="48" t="s">
        <v>50</v>
      </c>
      <c r="D29" s="44" t="s">
        <v>1</v>
      </c>
    </row>
    <row r="30" spans="1:4" ht="12.75">
      <c r="A30" s="47"/>
      <c r="B30" s="48"/>
      <c r="C30" s="48"/>
      <c r="D30" s="45"/>
    </row>
    <row r="31" spans="1:4" ht="12.75">
      <c r="A31" s="46"/>
      <c r="B31" s="48"/>
      <c r="C31" s="48"/>
      <c r="D31" s="46"/>
    </row>
    <row r="32" spans="1:4" ht="15.75">
      <c r="A32" s="9" t="s">
        <v>15</v>
      </c>
      <c r="B32" s="28">
        <f>B34+B35+B36+B37+B38+B39+B33</f>
        <v>367506.8</v>
      </c>
      <c r="C32" s="28">
        <f>C34+C35+C36+C37+C38+C39+C33</f>
        <v>260037.40000000002</v>
      </c>
      <c r="D32" s="1">
        <f aca="true" t="shared" si="1" ref="D32:D40">C32/B32*100</f>
        <v>70.75716694221713</v>
      </c>
    </row>
    <row r="33" spans="1:4" ht="15.75">
      <c r="A33" s="11" t="s">
        <v>68</v>
      </c>
      <c r="B33" s="29">
        <v>9362.1</v>
      </c>
      <c r="C33" s="29">
        <v>6242.7</v>
      </c>
      <c r="D33" s="17">
        <f t="shared" si="1"/>
        <v>66.68055244015764</v>
      </c>
    </row>
    <row r="34" spans="1:4" ht="15.75">
      <c r="A34" s="11" t="s">
        <v>36</v>
      </c>
      <c r="B34" s="29">
        <v>230657.2</v>
      </c>
      <c r="C34" s="29">
        <v>169984.7</v>
      </c>
      <c r="D34" s="17">
        <f t="shared" si="1"/>
        <v>73.6958135276072</v>
      </c>
    </row>
    <row r="35" spans="1:4" ht="15.75">
      <c r="A35" s="11" t="s">
        <v>16</v>
      </c>
      <c r="B35" s="29">
        <v>113420.3</v>
      </c>
      <c r="C35" s="29">
        <v>77577.7</v>
      </c>
      <c r="D35" s="17">
        <f t="shared" si="1"/>
        <v>68.3984260313189</v>
      </c>
    </row>
    <row r="36" spans="1:4" ht="15.75">
      <c r="A36" s="11" t="s">
        <v>17</v>
      </c>
      <c r="B36" s="29">
        <v>13499.2</v>
      </c>
      <c r="C36" s="29">
        <v>6455.9</v>
      </c>
      <c r="D36" s="17">
        <f t="shared" si="1"/>
        <v>47.82431551499348</v>
      </c>
    </row>
    <row r="37" spans="1:4" ht="15.75">
      <c r="A37" s="9" t="s">
        <v>47</v>
      </c>
      <c r="B37" s="28">
        <v>568</v>
      </c>
      <c r="C37" s="28">
        <v>668</v>
      </c>
      <c r="D37" s="1">
        <f t="shared" si="1"/>
        <v>117.6056338028169</v>
      </c>
    </row>
    <row r="38" spans="1:4" ht="15.75">
      <c r="A38" s="9" t="s">
        <v>48</v>
      </c>
      <c r="B38" s="28"/>
      <c r="C38" s="28"/>
      <c r="D38" s="1"/>
    </row>
    <row r="39" spans="1:4" ht="25.5">
      <c r="A39" s="9" t="s">
        <v>18</v>
      </c>
      <c r="B39" s="28"/>
      <c r="C39" s="29">
        <v>-891.6</v>
      </c>
      <c r="D39" s="17"/>
    </row>
    <row r="40" spans="1:4" ht="15.75">
      <c r="A40" s="9" t="s">
        <v>19</v>
      </c>
      <c r="B40" s="28">
        <f>B32+B28</f>
        <v>501219</v>
      </c>
      <c r="C40" s="35">
        <f>C32+C28</f>
        <v>350466.3</v>
      </c>
      <c r="D40" s="1">
        <f t="shared" si="1"/>
        <v>69.92278824226536</v>
      </c>
    </row>
    <row r="43" ht="26.25" customHeight="1"/>
    <row r="44" spans="1:4" ht="37.5" customHeight="1">
      <c r="A44" s="21" t="s">
        <v>20</v>
      </c>
      <c r="B44" s="15" t="s">
        <v>67</v>
      </c>
      <c r="C44" s="15" t="s">
        <v>49</v>
      </c>
      <c r="D44" s="15" t="s">
        <v>1</v>
      </c>
    </row>
    <row r="45" spans="1:4" ht="12.75">
      <c r="A45" s="50" t="s">
        <v>39</v>
      </c>
      <c r="B45" s="52">
        <v>73232.4</v>
      </c>
      <c r="C45" s="52">
        <v>54446</v>
      </c>
      <c r="D45" s="54">
        <f>C45/B45*100</f>
        <v>74.34687378810473</v>
      </c>
    </row>
    <row r="46" spans="1:4" ht="12.75">
      <c r="A46" s="51"/>
      <c r="B46" s="53"/>
      <c r="C46" s="53"/>
      <c r="D46" s="55"/>
    </row>
    <row r="47" spans="1:4" ht="15.75">
      <c r="A47" s="11" t="s">
        <v>21</v>
      </c>
      <c r="B47" s="3">
        <v>1367.9</v>
      </c>
      <c r="C47" s="3">
        <v>768.3</v>
      </c>
      <c r="D47" s="30">
        <f aca="true" t="shared" si="2" ref="D47:D55">C47/B47*100</f>
        <v>56.1663864317567</v>
      </c>
    </row>
    <row r="48" spans="1:4" ht="15.75">
      <c r="A48" s="11" t="s">
        <v>22</v>
      </c>
      <c r="B48" s="3">
        <v>2238.3</v>
      </c>
      <c r="C48" s="3">
        <v>1492.3</v>
      </c>
      <c r="D48" s="31">
        <f t="shared" si="2"/>
        <v>66.67113434302819</v>
      </c>
    </row>
    <row r="49" spans="1:4" ht="15.75">
      <c r="A49" s="11" t="s">
        <v>23</v>
      </c>
      <c r="B49" s="18">
        <v>31232.7</v>
      </c>
      <c r="C49" s="3">
        <v>10802.4</v>
      </c>
      <c r="D49" s="31">
        <f t="shared" si="2"/>
        <v>34.58682726757532</v>
      </c>
    </row>
    <row r="50" spans="1:4" ht="15.75">
      <c r="A50" s="11" t="s">
        <v>24</v>
      </c>
      <c r="B50" s="18">
        <v>33252.2</v>
      </c>
      <c r="C50" s="3">
        <v>17992.5</v>
      </c>
      <c r="D50" s="31">
        <f t="shared" si="2"/>
        <v>54.10920179717432</v>
      </c>
    </row>
    <row r="51" spans="1:4" ht="15.75">
      <c r="A51" s="11" t="s">
        <v>37</v>
      </c>
      <c r="B51" s="3">
        <v>308.4</v>
      </c>
      <c r="C51" s="3">
        <v>0</v>
      </c>
      <c r="D51" s="30">
        <f t="shared" si="2"/>
        <v>0</v>
      </c>
    </row>
    <row r="52" spans="1:4" ht="15.75">
      <c r="A52" s="11" t="s">
        <v>25</v>
      </c>
      <c r="B52" s="3">
        <v>322166</v>
      </c>
      <c r="C52" s="3">
        <v>230892.7</v>
      </c>
      <c r="D52" s="31">
        <f t="shared" si="2"/>
        <v>71.66886015284047</v>
      </c>
    </row>
    <row r="53" spans="1:4" ht="15.75">
      <c r="A53" s="11" t="s">
        <v>26</v>
      </c>
      <c r="B53" s="3">
        <v>54133</v>
      </c>
      <c r="C53" s="18">
        <v>36191.4</v>
      </c>
      <c r="D53" s="31">
        <f t="shared" si="2"/>
        <v>66.85644616038276</v>
      </c>
    </row>
    <row r="54" spans="1:4" ht="15.75">
      <c r="A54" s="11" t="s">
        <v>27</v>
      </c>
      <c r="B54" s="3">
        <v>194.2</v>
      </c>
      <c r="C54" s="18">
        <v>44.8</v>
      </c>
      <c r="D54" s="31">
        <f t="shared" si="2"/>
        <v>23.06900102986612</v>
      </c>
    </row>
    <row r="55" spans="1:4" ht="15.75">
      <c r="A55" s="11" t="s">
        <v>28</v>
      </c>
      <c r="B55" s="3">
        <v>342.9</v>
      </c>
      <c r="C55" s="3">
        <v>333</v>
      </c>
      <c r="D55" s="31">
        <f t="shared" si="2"/>
        <v>97.11286089238845</v>
      </c>
    </row>
    <row r="56" spans="1:4" ht="15.75">
      <c r="A56" s="11" t="s">
        <v>29</v>
      </c>
      <c r="B56" s="3">
        <v>8717.2</v>
      </c>
      <c r="C56" s="3">
        <v>5168.2</v>
      </c>
      <c r="D56" s="31">
        <f>C56/B56*100</f>
        <v>59.28738585784426</v>
      </c>
    </row>
    <row r="57" spans="1:4" ht="15.75">
      <c r="A57" s="11" t="s">
        <v>53</v>
      </c>
      <c r="B57" s="3">
        <v>688.4</v>
      </c>
      <c r="C57" s="3">
        <v>688.4</v>
      </c>
      <c r="D57" s="31">
        <f>C57/B57*100</f>
        <v>100</v>
      </c>
    </row>
    <row r="58" spans="1:4" ht="15.75">
      <c r="A58" s="9" t="s">
        <v>30</v>
      </c>
      <c r="B58" s="16">
        <f>B45+B47+B48+B49+B50+B51+B52+B53+B54+B55+B56+B57</f>
        <v>527873.6000000001</v>
      </c>
      <c r="C58" s="16">
        <f>C45+C47+C48+C49+C50+C51+C52+C53+C54+C55+C56+C57</f>
        <v>358820.00000000006</v>
      </c>
      <c r="D58" s="32">
        <f>C58/B58*100</f>
        <v>67.97460604205249</v>
      </c>
    </row>
    <row r="59" spans="1:4" ht="15.75">
      <c r="A59" s="9"/>
      <c r="B59" s="2"/>
      <c r="C59" s="2"/>
      <c r="D59" s="8"/>
    </row>
    <row r="60" spans="1:4" ht="15.75">
      <c r="A60" s="9" t="s">
        <v>31</v>
      </c>
      <c r="B60" s="26">
        <f>B40-B58</f>
        <v>-26654.600000000093</v>
      </c>
      <c r="C60" s="26">
        <f>C40-C58</f>
        <v>-8353.70000000007</v>
      </c>
      <c r="D60" s="8"/>
    </row>
    <row r="61" spans="1:4" ht="15.75">
      <c r="A61" s="12"/>
      <c r="B61" s="3"/>
      <c r="C61" s="3"/>
      <c r="D61" s="8"/>
    </row>
    <row r="62" spans="1:4" ht="12.75">
      <c r="A62" s="13"/>
      <c r="B62" s="13"/>
      <c r="C62" s="13"/>
      <c r="D62" s="13"/>
    </row>
    <row r="63" spans="1:4" ht="12.75">
      <c r="A63" s="14"/>
      <c r="B63" s="14"/>
      <c r="C63" s="14"/>
      <c r="D63" s="14"/>
    </row>
    <row r="64" spans="1:4" ht="12.75">
      <c r="A64" s="14" t="s">
        <v>32</v>
      </c>
      <c r="B64" s="14"/>
      <c r="C64" s="14"/>
      <c r="D64" s="14"/>
    </row>
    <row r="65" spans="1:4" ht="12.75">
      <c r="A65" s="14" t="s">
        <v>33</v>
      </c>
      <c r="B65" s="14"/>
      <c r="C65" s="14"/>
      <c r="D65" s="14"/>
    </row>
    <row r="66" spans="1:4" ht="12.75">
      <c r="A66" s="14"/>
      <c r="B66" s="14"/>
      <c r="C66" s="14"/>
      <c r="D66" s="14"/>
    </row>
    <row r="67" spans="1:4" ht="12.75">
      <c r="A67" s="14" t="s">
        <v>38</v>
      </c>
      <c r="B67" s="14"/>
      <c r="C67" s="14"/>
      <c r="D67" s="14"/>
    </row>
  </sheetData>
  <sheetProtection/>
  <mergeCells count="13">
    <mergeCell ref="A2:D2"/>
    <mergeCell ref="A4:A6"/>
    <mergeCell ref="B4:B6"/>
    <mergeCell ref="C4:C6"/>
    <mergeCell ref="D4:D6"/>
    <mergeCell ref="A29:A31"/>
    <mergeCell ref="B29:B31"/>
    <mergeCell ref="C29:C31"/>
    <mergeCell ref="D29:D31"/>
    <mergeCell ref="A45:A46"/>
    <mergeCell ref="B45:B46"/>
    <mergeCell ref="C45:C46"/>
    <mergeCell ref="D45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2019-10-09T06:42:44Z</cp:lastPrinted>
  <dcterms:created xsi:type="dcterms:W3CDTF">2011-03-10T05:30:20Z</dcterms:created>
  <dcterms:modified xsi:type="dcterms:W3CDTF">2019-10-09T06:52:37Z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