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01.04.2019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<sst xmlns="http://schemas.openxmlformats.org/spreadsheetml/2006/main" count="63" uniqueCount="58">
  <si>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</si>
  <si>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</si>
  <si>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</si>
  <si>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</si>
  <si>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</si>
  <si>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</si>
  <si>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</si>
  <si>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</si>
  <si>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</si>
  <si>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</si>
  <si>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</si>
  <si>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</si>
  <si>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</si>
  <si>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</si>
  <si>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</si>
  <si>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</si>
  <si>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</si>
  <si>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</si>
  <si>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</si>
  <si>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</si>
  <si>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</si>
  <si>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</si>
  <si>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</si>
  <si>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</si>
  <si>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</si>
  <si>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</si>
  <si>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</si>
  <si>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</si>
  <si>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</si>
  <si>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</si>
  <si>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</si>
  <si>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</si>
  <si>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>Председатель</t>
  </si>
  <si>
    <t>Финансово-бюджетной палаты:                         Л.Л.Завалишина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</si>
  <si>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</si>
  <si>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</si>
  <si>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</si>
  <si>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</si>
  <si>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Исполнитель:                        И.В.Исаева.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</si>
  <si>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</si>
  <si>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</si>
  <si>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</si>
  <si>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</si>
  <si>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</si>
  <si>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</si>
  <si>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</si>
  <si>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</si>
  <si>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Прочие безвозмездные поступления</t>
  </si>
  <si>
    <t>Доходы бюджетов бюджетной системы РФ</t>
  </si>
  <si>
    <t>Исполнено</t>
  </si>
  <si>
    <t xml:space="preserve">Исполнено </t>
  </si>
  <si>
    <t>Межбюджетные трансферты</t>
  </si>
  <si>
    <t xml:space="preserve">Уточненный план                                     </t>
  </si>
  <si>
    <t xml:space="preserve">Уточненный план  </t>
  </si>
  <si>
    <t xml:space="preserve">уточненный план </t>
  </si>
  <si>
    <t>Дотация</t>
  </si>
  <si>
    <t>Обслуживание муниципального долга</t>
  </si>
  <si>
    <t>Исполнение консолидированного бюджета Новошешминского муниципального района по доходам и расходам на 01.04.2019год.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</si>
</sst>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zoomScalePageLayoutView="0" workbookViewId="0" topLeftCell="A1">
      <selection activeCell="C63" sqref="C63"/>
    </sheetView>
  </sheetViews>
  <sheetFormatPr defaultColWidth="9.00390625" defaultRowHeight="12.75"/>
  <cols>
    <col min="1" max="1" width="37.125" style="0" customWidth="1"/>
    <col min="2" max="2" width="13.125" style="0" customWidth="1"/>
    <col min="3" max="3" width="14.00390625" style="0" customWidth="1"/>
    <col min="4" max="4" width="11.75390625" style="0" customWidth="1"/>
  </cols>
  <sheetData>
    <row r="2" spans="1:4" ht="30" customHeight="1">
      <c r="A2" s="29" t="s">
        <v>57</v>
      </c>
      <c r="B2" s="29"/>
      <c r="C2" s="29"/>
      <c r="D2" s="29"/>
    </row>
    <row r="3" spans="1:4" ht="15.75">
      <c r="A3" s="17"/>
      <c r="B3" s="17"/>
      <c r="C3" s="17" t="s">
        <v>45</v>
      </c>
      <c r="D3" s="17"/>
    </row>
    <row r="4" spans="1:4" ht="12.75">
      <c r="A4" s="26" t="s">
        <v>0</v>
      </c>
      <c r="B4" s="25" t="s">
        <v>53</v>
      </c>
      <c r="C4" s="25" t="s">
        <v>49</v>
      </c>
      <c r="D4" s="26" t="s">
        <v>1</v>
      </c>
    </row>
    <row r="5" spans="1:4" ht="12.75">
      <c r="A5" s="36"/>
      <c r="B5" s="25"/>
      <c r="C5" s="25"/>
      <c r="D5" s="27"/>
    </row>
    <row r="6" spans="1:4" ht="12.75">
      <c r="A6" s="28"/>
      <c r="B6" s="25"/>
      <c r="C6" s="25"/>
      <c r="D6" s="28"/>
    </row>
    <row r="7" spans="1:4" ht="15.75">
      <c r="A7" s="15" t="s">
        <v>43</v>
      </c>
      <c r="B7" s="22">
        <f>B8+B9+B10+B16+B20</f>
        <v>125272</v>
      </c>
      <c r="C7" s="22">
        <f>C8+C9+C10+C16+C20</f>
        <v>32875</v>
      </c>
      <c r="D7" s="23">
        <f>C7/B7*100</f>
        <v>26.24289545948017</v>
      </c>
    </row>
    <row r="8" spans="1:4" ht="15.75">
      <c r="A8" s="5" t="s">
        <v>2</v>
      </c>
      <c r="B8" s="12">
        <v>76348.6</v>
      </c>
      <c r="C8" s="12">
        <v>18914.5</v>
      </c>
      <c r="D8" s="23">
        <f>C8/B8*100</f>
        <v>24.773866187461195</v>
      </c>
    </row>
    <row r="9" spans="1:4" ht="15.75">
      <c r="A9" s="5" t="s">
        <v>41</v>
      </c>
      <c r="B9" s="12">
        <v>14400</v>
      </c>
      <c r="C9" s="12">
        <v>3846.4</v>
      </c>
      <c r="D9" s="23">
        <f>C9/B9*100</f>
        <v>26.711111111111112</v>
      </c>
    </row>
    <row r="10" spans="1:4" ht="15.75">
      <c r="A10" s="5" t="s">
        <v>3</v>
      </c>
      <c r="B10" s="12">
        <f>B12+B13+B14+B15</f>
        <v>7582.4</v>
      </c>
      <c r="C10" s="12">
        <f>C12+C13+C14+C15</f>
        <v>2032.8</v>
      </c>
      <c r="D10" s="23">
        <f>C10/B10*100</f>
        <v>26.809453471196456</v>
      </c>
    </row>
    <row r="11" spans="1:4" ht="15.75">
      <c r="A11" s="7" t="s">
        <v>4</v>
      </c>
      <c r="B11" s="14"/>
      <c r="C11" s="14"/>
      <c r="D11" s="23"/>
    </row>
    <row r="12" spans="1:4" ht="15.75">
      <c r="A12" s="7" t="s">
        <v>5</v>
      </c>
      <c r="B12" s="14">
        <v>4872.5</v>
      </c>
      <c r="C12" s="14">
        <v>1130.9</v>
      </c>
      <c r="D12" s="24">
        <f>C12/B12*100</f>
        <v>23.20985120574654</v>
      </c>
    </row>
    <row r="13" spans="1:4" ht="15.75">
      <c r="A13" s="7" t="s">
        <v>6</v>
      </c>
      <c r="B13" s="14">
        <v>2163.9</v>
      </c>
      <c r="C13" s="14">
        <v>416.3</v>
      </c>
      <c r="D13" s="24">
        <f>C13/B13*100</f>
        <v>19.23841212625352</v>
      </c>
    </row>
    <row r="14" spans="1:4" ht="15.75">
      <c r="A14" s="7" t="s">
        <v>44</v>
      </c>
      <c r="B14" s="14">
        <v>501</v>
      </c>
      <c r="C14" s="14">
        <v>467.3</v>
      </c>
      <c r="D14" s="24">
        <f>C14/B14*100</f>
        <v>93.27345309381238</v>
      </c>
    </row>
    <row r="15" spans="1:4" ht="15.75">
      <c r="A15" s="7" t="s">
        <v>40</v>
      </c>
      <c r="B15" s="14">
        <v>45</v>
      </c>
      <c r="C15" s="14">
        <v>18.3</v>
      </c>
      <c r="D15" s="24">
        <f>C15/B15*100</f>
        <v>40.666666666666664</v>
      </c>
    </row>
    <row r="16" spans="1:4" ht="15.75">
      <c r="A16" s="5" t="s">
        <v>7</v>
      </c>
      <c r="B16" s="12">
        <f>B18+B19</f>
        <v>25384</v>
      </c>
      <c r="C16" s="12">
        <f>C18+C19</f>
        <v>7811</v>
      </c>
      <c r="D16" s="23">
        <f>C16/B16*100</f>
        <v>30.77135203277655</v>
      </c>
    </row>
    <row r="17" spans="1:4" ht="15.75">
      <c r="A17" s="7" t="s">
        <v>4</v>
      </c>
      <c r="B17" s="14"/>
      <c r="C17" s="14"/>
      <c r="D17" s="23"/>
    </row>
    <row r="18" spans="1:4" ht="15.75">
      <c r="A18" s="7" t="s">
        <v>8</v>
      </c>
      <c r="B18" s="14">
        <v>3261</v>
      </c>
      <c r="C18" s="14">
        <v>82.1</v>
      </c>
      <c r="D18" s="24">
        <f aca="true" t="shared" si="0" ref="D18:D27">C18/B18*100</f>
        <v>2.517632628028212</v>
      </c>
    </row>
    <row r="19" spans="1:4" ht="15.75">
      <c r="A19" s="7" t="s">
        <v>9</v>
      </c>
      <c r="B19" s="14">
        <v>22123</v>
      </c>
      <c r="C19" s="14">
        <v>7728.9</v>
      </c>
      <c r="D19" s="24">
        <f t="shared" si="0"/>
        <v>34.936039415992404</v>
      </c>
    </row>
    <row r="20" spans="1:4" ht="15.75">
      <c r="A20" s="5" t="s">
        <v>10</v>
      </c>
      <c r="B20" s="12">
        <v>1557</v>
      </c>
      <c r="C20" s="12">
        <v>270.3</v>
      </c>
      <c r="D20" s="23">
        <f t="shared" si="0"/>
        <v>17.36030828516378</v>
      </c>
    </row>
    <row r="21" spans="1:4" ht="15.75">
      <c r="A21" s="15" t="s">
        <v>42</v>
      </c>
      <c r="B21" s="12">
        <f>B22+B23+B24+B25+B26+B27</f>
        <v>9827</v>
      </c>
      <c r="C21" s="12">
        <f>C22+C23+C24+C25+C26+C27</f>
        <v>6053.2</v>
      </c>
      <c r="D21" s="23">
        <f t="shared" si="0"/>
        <v>61.59763915742342</v>
      </c>
    </row>
    <row r="22" spans="1:4" ht="38.25">
      <c r="A22" s="7" t="s">
        <v>11</v>
      </c>
      <c r="B22" s="14">
        <v>7868</v>
      </c>
      <c r="C22" s="14">
        <v>1874.2</v>
      </c>
      <c r="D22" s="24">
        <f t="shared" si="0"/>
        <v>23.82053889171327</v>
      </c>
    </row>
    <row r="23" spans="1:4" ht="25.5">
      <c r="A23" s="7" t="s">
        <v>12</v>
      </c>
      <c r="B23" s="14">
        <v>416</v>
      </c>
      <c r="C23" s="14">
        <v>134.5</v>
      </c>
      <c r="D23" s="24">
        <f t="shared" si="0"/>
        <v>32.331730769230774</v>
      </c>
    </row>
    <row r="24" spans="1:4" ht="15.75">
      <c r="A24" s="7" t="s">
        <v>35</v>
      </c>
      <c r="B24" s="14">
        <v>0</v>
      </c>
      <c r="C24" s="14">
        <v>166.9</v>
      </c>
      <c r="D24" s="24" t="e">
        <f t="shared" si="0"/>
        <v>#DIV/0!</v>
      </c>
    </row>
    <row r="25" spans="1:4" ht="15.75">
      <c r="A25" s="7" t="s">
        <v>13</v>
      </c>
      <c r="B25" s="14">
        <v>848</v>
      </c>
      <c r="C25" s="14">
        <v>236</v>
      </c>
      <c r="D25" s="24">
        <f t="shared" si="0"/>
        <v>27.830188679245282</v>
      </c>
    </row>
    <row r="26" spans="1:4" ht="25.5">
      <c r="A26" s="7" t="s">
        <v>14</v>
      </c>
      <c r="B26" s="14">
        <v>695</v>
      </c>
      <c r="C26" s="14">
        <v>396.6</v>
      </c>
      <c r="D26" s="24">
        <f t="shared" si="0"/>
        <v>57.06474820143885</v>
      </c>
    </row>
    <row r="27" spans="1:4" ht="15.75">
      <c r="A27" s="5" t="s">
        <v>46</v>
      </c>
      <c r="B27" s="12">
        <v>0</v>
      </c>
      <c r="C27" s="12">
        <v>3245</v>
      </c>
      <c r="D27" s="23" t="e">
        <f t="shared" si="0"/>
        <v>#DIV/0!</v>
      </c>
    </row>
    <row r="28" spans="1:4" ht="25.5">
      <c r="A28" s="6" t="s">
        <v>34</v>
      </c>
      <c r="B28" s="12">
        <f>B7+B21</f>
        <v>135099</v>
      </c>
      <c r="C28" s="12">
        <f>C21+C7</f>
        <v>38928.2</v>
      </c>
      <c r="D28" s="23">
        <f>C28/B28*100</f>
        <v>28.814573016824696</v>
      </c>
    </row>
    <row r="29" spans="1:4" ht="12.75">
      <c r="A29" s="26" t="s">
        <v>0</v>
      </c>
      <c r="B29" s="37" t="s">
        <v>52</v>
      </c>
      <c r="C29" s="37" t="s">
        <v>50</v>
      </c>
      <c r="D29" s="26" t="s">
        <v>1</v>
      </c>
    </row>
    <row r="30" spans="1:4" ht="12.75">
      <c r="A30" s="36"/>
      <c r="B30" s="37"/>
      <c r="C30" s="37"/>
      <c r="D30" s="27"/>
    </row>
    <row r="31" spans="1:4" ht="12.75">
      <c r="A31" s="28"/>
      <c r="B31" s="37"/>
      <c r="C31" s="37"/>
      <c r="D31" s="28"/>
    </row>
    <row r="32" spans="1:4" ht="15.75">
      <c r="A32" s="5" t="s">
        <v>15</v>
      </c>
      <c r="B32" s="12">
        <f>B34+B35+B36+B37+B38+B39+B33</f>
        <v>372081.7</v>
      </c>
      <c r="C32" s="12">
        <f>C34+C35+C36+C37+C38+C39+C33</f>
        <v>91933.3</v>
      </c>
      <c r="D32" s="1">
        <f aca="true" t="shared" si="1" ref="D32:D40">C32/B32*100</f>
        <v>24.707826265038026</v>
      </c>
    </row>
    <row r="33" spans="1:4" ht="15.75">
      <c r="A33" s="7" t="s">
        <v>55</v>
      </c>
      <c r="B33" s="14">
        <v>10795.3</v>
      </c>
      <c r="C33" s="14">
        <v>2699</v>
      </c>
      <c r="D33" s="13">
        <f t="shared" si="1"/>
        <v>25.00162107583856</v>
      </c>
    </row>
    <row r="34" spans="1:4" ht="15.75">
      <c r="A34" s="7" t="s">
        <v>36</v>
      </c>
      <c r="B34" s="14">
        <v>234359.5</v>
      </c>
      <c r="C34" s="14">
        <v>69691.6</v>
      </c>
      <c r="D34" s="13">
        <f t="shared" si="1"/>
        <v>29.737049276858844</v>
      </c>
    </row>
    <row r="35" spans="1:4" ht="15.75">
      <c r="A35" s="7" t="s">
        <v>16</v>
      </c>
      <c r="B35" s="14">
        <v>126926.9</v>
      </c>
      <c r="C35" s="14">
        <v>23577</v>
      </c>
      <c r="D35" s="13">
        <f t="shared" si="1"/>
        <v>18.575258672511502</v>
      </c>
    </row>
    <row r="36" spans="1:4" ht="15.75">
      <c r="A36" s="7" t="s">
        <v>17</v>
      </c>
      <c r="B36" s="14"/>
      <c r="C36" s="14"/>
      <c r="D36" s="13" t="e">
        <f t="shared" si="1"/>
        <v>#DIV/0!</v>
      </c>
    </row>
    <row r="37" spans="1:4" ht="15.75">
      <c r="A37" s="5" t="s">
        <v>47</v>
      </c>
      <c r="B37" s="14"/>
      <c r="C37" s="14"/>
      <c r="D37" s="13" t="e">
        <f t="shared" si="1"/>
        <v>#DIV/0!</v>
      </c>
    </row>
    <row r="38" spans="1:4" ht="25.5">
      <c r="A38" s="5" t="s">
        <v>48</v>
      </c>
      <c r="B38" s="12"/>
      <c r="C38" s="12"/>
      <c r="D38" s="1"/>
    </row>
    <row r="39" spans="1:4" ht="25.5">
      <c r="A39" s="5" t="s">
        <v>18</v>
      </c>
      <c r="B39" s="12"/>
      <c r="C39" s="14">
        <v>-4034.3</v>
      </c>
      <c r="D39" s="13"/>
    </row>
    <row r="40" spans="1:4" ht="15.75">
      <c r="A40" s="5" t="s">
        <v>19</v>
      </c>
      <c r="B40" s="12">
        <f>B32+B28</f>
        <v>507180.7</v>
      </c>
      <c r="C40" s="12">
        <f>C32+C28</f>
        <v>130861.5</v>
      </c>
      <c r="D40" s="1">
        <f t="shared" si="1"/>
        <v>25.801750736966135</v>
      </c>
    </row>
    <row r="46" spans="1:4" ht="27">
      <c r="A46" s="16" t="s">
        <v>20</v>
      </c>
      <c r="B46" s="11" t="s">
        <v>54</v>
      </c>
      <c r="C46" s="11" t="s">
        <v>49</v>
      </c>
      <c r="D46" s="11" t="s">
        <v>1</v>
      </c>
    </row>
    <row r="47" spans="1:4" ht="12.75">
      <c r="A47" s="30" t="s">
        <v>39</v>
      </c>
      <c r="B47" s="32">
        <v>75915.6</v>
      </c>
      <c r="C47" s="32">
        <v>17442.5</v>
      </c>
      <c r="D47" s="34">
        <f>C47/B47*100</f>
        <v>22.976173540089256</v>
      </c>
    </row>
    <row r="48" spans="1:4" ht="12.75">
      <c r="A48" s="31"/>
      <c r="B48" s="33"/>
      <c r="C48" s="33"/>
      <c r="D48" s="35"/>
    </row>
    <row r="49" spans="1:4" ht="15.75">
      <c r="A49" s="7" t="s">
        <v>21</v>
      </c>
      <c r="B49" s="3">
        <v>1425.7</v>
      </c>
      <c r="C49" s="3">
        <v>265.9</v>
      </c>
      <c r="D49" s="19">
        <f aca="true" t="shared" si="2" ref="D49:D58">C49/B49*100</f>
        <v>18.650487479834467</v>
      </c>
    </row>
    <row r="50" spans="1:4" ht="15.75">
      <c r="A50" s="7" t="s">
        <v>22</v>
      </c>
      <c r="B50" s="3">
        <v>1961.5</v>
      </c>
      <c r="C50" s="3">
        <v>430.3</v>
      </c>
      <c r="D50" s="20">
        <f t="shared" si="2"/>
        <v>21.937292888095847</v>
      </c>
    </row>
    <row r="51" spans="1:4" ht="15.75">
      <c r="A51" s="7" t="s">
        <v>23</v>
      </c>
      <c r="B51" s="14">
        <v>29027.8</v>
      </c>
      <c r="C51" s="3">
        <v>2304.5</v>
      </c>
      <c r="D51" s="20">
        <f t="shared" si="2"/>
        <v>7.938941290762648</v>
      </c>
    </row>
    <row r="52" spans="1:4" ht="15.75">
      <c r="A52" s="7" t="s">
        <v>24</v>
      </c>
      <c r="B52" s="14">
        <v>18147.7</v>
      </c>
      <c r="C52" s="3">
        <v>4239.5</v>
      </c>
      <c r="D52" s="20">
        <f t="shared" si="2"/>
        <v>23.36108707990544</v>
      </c>
    </row>
    <row r="53" spans="1:4" ht="15.75">
      <c r="A53" s="7" t="s">
        <v>37</v>
      </c>
      <c r="B53" s="3">
        <v>652.1</v>
      </c>
      <c r="C53" s="3">
        <v>0</v>
      </c>
      <c r="D53" s="19">
        <f t="shared" si="2"/>
        <v>0</v>
      </c>
    </row>
    <row r="54" spans="1:4" ht="15.75">
      <c r="A54" s="7" t="s">
        <v>25</v>
      </c>
      <c r="B54" s="3">
        <v>314315.9</v>
      </c>
      <c r="C54" s="3">
        <v>80170.8</v>
      </c>
      <c r="D54" s="20">
        <f t="shared" si="2"/>
        <v>25.50644113135861</v>
      </c>
    </row>
    <row r="55" spans="1:4" ht="15.75">
      <c r="A55" s="7" t="s">
        <v>26</v>
      </c>
      <c r="B55" s="3">
        <v>55699.8</v>
      </c>
      <c r="C55" s="14">
        <v>14614.4</v>
      </c>
      <c r="D55" s="20">
        <f t="shared" si="2"/>
        <v>26.237796185982713</v>
      </c>
    </row>
    <row r="56" spans="1:4" ht="15.75">
      <c r="A56" s="7" t="s">
        <v>27</v>
      </c>
      <c r="B56" s="3">
        <v>203.7</v>
      </c>
      <c r="C56" s="14">
        <v>0</v>
      </c>
      <c r="D56" s="20">
        <f t="shared" si="2"/>
        <v>0</v>
      </c>
    </row>
    <row r="57" spans="1:4" ht="15.75">
      <c r="A57" s="7" t="s">
        <v>29</v>
      </c>
      <c r="B57" s="3">
        <v>15344.4</v>
      </c>
      <c r="C57" s="14">
        <v>568.4</v>
      </c>
      <c r="D57" s="20">
        <f t="shared" si="2"/>
        <v>3.7042829957508925</v>
      </c>
    </row>
    <row r="58" spans="1:4" ht="15.75">
      <c r="A58" s="7" t="s">
        <v>28</v>
      </c>
      <c r="B58" s="3">
        <v>295.8</v>
      </c>
      <c r="C58" s="3">
        <v>142.9</v>
      </c>
      <c r="D58" s="20">
        <f t="shared" si="2"/>
        <v>48.30966869506423</v>
      </c>
    </row>
    <row r="59" spans="1:4" ht="15.75">
      <c r="A59" s="7" t="s">
        <v>56</v>
      </c>
      <c r="B59" s="3">
        <v>3.9</v>
      </c>
      <c r="C59" s="3">
        <v>3.9</v>
      </c>
      <c r="D59" s="20">
        <f>C59/B59*100</f>
        <v>100</v>
      </c>
    </row>
    <row r="60" spans="1:4" ht="15.75">
      <c r="A60" s="7" t="s">
        <v>51</v>
      </c>
      <c r="B60" s="3">
        <v>755.1</v>
      </c>
      <c r="C60" s="3">
        <v>755.1</v>
      </c>
      <c r="D60" s="20">
        <f>C60/B60*100</f>
        <v>100</v>
      </c>
    </row>
    <row r="61" spans="1:4" ht="15.75">
      <c r="A61" s="5" t="s">
        <v>30</v>
      </c>
      <c r="B61" s="12">
        <f>B47+B49+B50+B51+B52+B53+B54+B55+B56+B58+B59+B60+B57</f>
        <v>513749.00000000006</v>
      </c>
      <c r="C61" s="12">
        <f>C47+C49+C50+C51+C52+C53+C54+C55+C56+C58+C59+C60+C57</f>
        <v>120938.19999999998</v>
      </c>
      <c r="D61" s="21">
        <f>C61/B61*100</f>
        <v>23.54032805903271</v>
      </c>
    </row>
    <row r="62" spans="1:4" ht="15.75">
      <c r="A62" s="5"/>
      <c r="B62" s="2"/>
      <c r="C62" s="2"/>
      <c r="D62" s="4"/>
    </row>
    <row r="63" spans="1:4" ht="15.75">
      <c r="A63" s="5" t="s">
        <v>31</v>
      </c>
      <c r="B63" s="18">
        <f>B40-B61</f>
        <v>-6568.300000000047</v>
      </c>
      <c r="C63" s="18">
        <f>C40-C61</f>
        <v>9923.300000000017</v>
      </c>
      <c r="D63" s="4"/>
    </row>
    <row r="64" spans="1:4" ht="15.75">
      <c r="A64" s="8"/>
      <c r="B64" s="3"/>
      <c r="C64" s="3"/>
      <c r="D64" s="4"/>
    </row>
    <row r="65" spans="1:4" ht="12.75">
      <c r="A65" s="9"/>
      <c r="B65" s="9"/>
      <c r="C65" s="9"/>
      <c r="D65" s="9"/>
    </row>
    <row r="66" spans="1:4" ht="12.75">
      <c r="A66" s="10"/>
      <c r="B66" s="10"/>
      <c r="C66" s="10"/>
      <c r="D66" s="10"/>
    </row>
    <row r="67" spans="1:4" ht="12.75">
      <c r="A67" s="10" t="s">
        <v>32</v>
      </c>
      <c r="B67" s="10"/>
      <c r="C67" s="10"/>
      <c r="D67" s="10"/>
    </row>
    <row r="68" spans="1:4" ht="12.75">
      <c r="A68" s="10" t="s">
        <v>33</v>
      </c>
      <c r="B68" s="10"/>
      <c r="C68" s="10"/>
      <c r="D68" s="10"/>
    </row>
    <row r="69" spans="1:4" ht="12.75">
      <c r="A69" s="10"/>
      <c r="B69" s="10"/>
      <c r="C69" s="10"/>
      <c r="D69" s="10"/>
    </row>
    <row r="70" spans="1:4" ht="12.75">
      <c r="A70" s="10" t="s">
        <v>38</v>
      </c>
      <c r="B70" s="10"/>
      <c r="C70" s="10"/>
      <c r="D70" s="10"/>
    </row>
  </sheetData>
  <sheetProtection/>
  <mergeCells count="13">
    <mergeCell ref="B29:B31"/>
    <mergeCell ref="C29:C31"/>
    <mergeCell ref="D29:D31"/>
    <mergeCell ref="A47:A48"/>
    <mergeCell ref="B47:B48"/>
    <mergeCell ref="C47:C48"/>
    <mergeCell ref="D47:D48"/>
    <mergeCell ref="A2:D2"/>
    <mergeCell ref="A4:A6"/>
    <mergeCell ref="B4:B6"/>
    <mergeCell ref="C4:C6"/>
    <mergeCell ref="D4:D6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2019-04-05T10:47:45Z</cp:lastPrinted>
  <dcterms:created xsi:type="dcterms:W3CDTF">2011-03-10T05:30:20Z</dcterms:created>
  <dcterms:modified xsi:type="dcterms:W3CDTF">2019-04-05T10:59:30Z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