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09.2018" sheetId="1" r:id="rId1"/>
    <sheet name="01.10.2018" sheetId="2" r:id="rId2"/>
    <sheet name="01.11.2018" sheetId="3" r:id="rId3"/>
    <sheet name="за 2018 год" sheetId="4" r:id="rId4"/>
  </sheets>
  <definedNames/>
  <calcPr fullCalcOnLoad="1"/>
</workbook>
</file>

<file path=xl/sharedStrings.xml><?xml version="1.0" encoding="utf-8"?>
<sst xmlns="http://schemas.openxmlformats.org/spreadsheetml/2006/main" count="251" uniqueCount="65">
  <si>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</si>
  <si>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</si>
  <si>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</si>
  <si>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</si>
  <si>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</si>
  <si>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</si>
  <si>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</si>
  <si>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</si>
  <si>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</si>
  <si>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</si>
  <si>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</si>
  <si>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</si>
  <si>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</si>
  <si>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</si>
  <si>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</si>
  <si>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</si>
  <si>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</si>
  <si>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</si>
  <si>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</si>
  <si>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</si>
  <si>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</si>
  <si>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</si>
  <si>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</si>
  <si>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</si>
  <si>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</si>
  <si>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</si>
  <si>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</si>
  <si>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</si>
  <si>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</si>
  <si>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</si>
  <si>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</si>
  <si>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</si>
  <si>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</si>
  <si>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</si>
  <si>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</si>
  <si>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</si>
  <si>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</si>
  <si>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</si>
  <si>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</si>
  <si>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</si>
  <si>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</si>
  <si>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</si>
  <si>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</si>
  <si>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</si>
  <si>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</si>
  <si>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</si>
  <si>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</si>
  <si>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</si>
  <si>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</si>
  <si>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</si>
  <si>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</si>
  <si>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Межбюджетные трансферты</t>
  </si>
  <si>
    <t>св.200</t>
  </si>
  <si>
    <t xml:space="preserve">Уточненный план                                     </t>
  </si>
  <si>
    <t>Уточненный план                                     на 2018 год</t>
  </si>
  <si>
    <t>уточненный план на 2018год</t>
  </si>
  <si>
    <t>дотации</t>
  </si>
  <si>
    <t>Исполнение консолидированного бюджета Новошешминского муниципального района по доходам и расходам на 01.09.2018 год.</t>
  </si>
  <si>
    <t>Исполнение консолидированного бюджета Новошешминского муниципального района по доходам и расходам на 01.11.2018год.</t>
  </si>
  <si>
    <t xml:space="preserve">Уточненный план  </t>
  </si>
  <si>
    <t xml:space="preserve">уточненный план </t>
  </si>
  <si>
    <t>Дотация</t>
  </si>
  <si>
    <t>Исполнение консолидированного бюджета Новошешминского муниципального района по доходам и расходам на 01.12.2018год.</t>
  </si>
  <si>
    <t>Обслуживание муниципального долга</t>
  </si>
  <si>
    <t>Исполнение консолидированного бюджета Новошешминского муниципального района по доходам и расходам за 2018год.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</si>
</sst>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zoomScalePageLayoutView="0" workbookViewId="0" topLeftCell="A2">
      <selection activeCell="C56" sqref="C56"/>
    </sheetView>
  </sheetViews>
  <sheetFormatPr defaultColWidth="9.00390625" defaultRowHeight="12.75"/>
  <cols>
    <col min="1" max="1" width="45.25390625" style="0" customWidth="1"/>
    <col min="2" max="2" width="16.75390625" style="0" customWidth="1"/>
    <col min="3" max="3" width="12.625" style="0" customWidth="1"/>
    <col min="4" max="4" width="13.375" style="0" customWidth="1"/>
  </cols>
  <sheetData>
    <row r="1" ht="12.75" hidden="1"/>
    <row r="2" spans="1:4" ht="36.75" customHeight="1">
      <c r="A2" s="35" t="s">
        <v>57</v>
      </c>
      <c r="B2" s="35"/>
      <c r="C2" s="35"/>
      <c r="D2" s="35"/>
    </row>
    <row r="3" spans="1:4" ht="15.75">
      <c r="A3" s="17"/>
      <c r="B3" s="17"/>
      <c r="C3" s="17" t="s">
        <v>45</v>
      </c>
      <c r="D3" s="17"/>
    </row>
    <row r="4" spans="1:4" ht="12.75">
      <c r="A4" s="32" t="s">
        <v>0</v>
      </c>
      <c r="B4" s="31" t="s">
        <v>54</v>
      </c>
      <c r="C4" s="31" t="s">
        <v>49</v>
      </c>
      <c r="D4" s="32" t="s">
        <v>1</v>
      </c>
    </row>
    <row r="5" spans="1:4" ht="12.75">
      <c r="A5" s="42"/>
      <c r="B5" s="31"/>
      <c r="C5" s="31"/>
      <c r="D5" s="33"/>
    </row>
    <row r="6" spans="1:4" ht="25.5" customHeight="1">
      <c r="A6" s="34"/>
      <c r="B6" s="31"/>
      <c r="C6" s="31"/>
      <c r="D6" s="34"/>
    </row>
    <row r="7" spans="1:4" ht="15.75">
      <c r="A7" s="15" t="s">
        <v>43</v>
      </c>
      <c r="B7" s="28">
        <f>B8+B9+B10+B16+B20</f>
        <v>120362.4</v>
      </c>
      <c r="C7" s="28">
        <f>C8+C9+C10+C16+C20</f>
        <v>77834.69999999998</v>
      </c>
      <c r="D7" s="24">
        <f>C7/B7*100</f>
        <v>64.6669557935036</v>
      </c>
    </row>
    <row r="8" spans="1:4" ht="15.75">
      <c r="A8" s="5" t="s">
        <v>2</v>
      </c>
      <c r="B8" s="12">
        <v>73873.4</v>
      </c>
      <c r="C8" s="12">
        <v>49052.2</v>
      </c>
      <c r="D8" s="24">
        <f>C8/B8*100</f>
        <v>66.40035520227849</v>
      </c>
    </row>
    <row r="9" spans="1:4" ht="15.75">
      <c r="A9" s="5" t="s">
        <v>41</v>
      </c>
      <c r="B9" s="12">
        <v>12900</v>
      </c>
      <c r="C9" s="12">
        <v>8826.1</v>
      </c>
      <c r="D9" s="24">
        <f>C9/B9*100</f>
        <v>68.41937984496124</v>
      </c>
    </row>
    <row r="10" spans="1:4" ht="15.75">
      <c r="A10" s="5" t="s">
        <v>3</v>
      </c>
      <c r="B10" s="12">
        <f>B12+B13+B14+B15</f>
        <v>7847</v>
      </c>
      <c r="C10" s="12">
        <f>C12+C13+C14+C15</f>
        <v>5457.799999999999</v>
      </c>
      <c r="D10" s="24">
        <f>C10/B10*100</f>
        <v>69.55269529756593</v>
      </c>
    </row>
    <row r="11" spans="1:4" ht="15.75">
      <c r="A11" s="7" t="s">
        <v>4</v>
      </c>
      <c r="B11" s="14"/>
      <c r="C11" s="14"/>
      <c r="D11" s="24"/>
    </row>
    <row r="12" spans="1:4" ht="15.75">
      <c r="A12" s="7" t="s">
        <v>5</v>
      </c>
      <c r="B12" s="14">
        <v>5173</v>
      </c>
      <c r="C12" s="14">
        <v>3365.4</v>
      </c>
      <c r="D12" s="25">
        <f>C12/B12*100</f>
        <v>65.05702687028804</v>
      </c>
    </row>
    <row r="13" spans="1:4" ht="15.75">
      <c r="A13" s="7" t="s">
        <v>6</v>
      </c>
      <c r="B13" s="14">
        <v>1875</v>
      </c>
      <c r="C13" s="14">
        <v>1655.5</v>
      </c>
      <c r="D13" s="25">
        <f>C13/B13*100</f>
        <v>88.29333333333334</v>
      </c>
    </row>
    <row r="14" spans="1:4" ht="15.75">
      <c r="A14" s="7" t="s">
        <v>44</v>
      </c>
      <c r="B14" s="14">
        <v>715</v>
      </c>
      <c r="C14" s="14">
        <v>411.9</v>
      </c>
      <c r="D14" s="25">
        <f>C14/B14*100</f>
        <v>57.60839160839161</v>
      </c>
    </row>
    <row r="15" spans="1:4" ht="15.75">
      <c r="A15" s="7" t="s">
        <v>40</v>
      </c>
      <c r="B15" s="14">
        <v>84</v>
      </c>
      <c r="C15" s="14">
        <v>25</v>
      </c>
      <c r="D15" s="25">
        <f>C15/B15*100</f>
        <v>29.761904761904763</v>
      </c>
    </row>
    <row r="16" spans="1:4" ht="15.75">
      <c r="A16" s="5" t="s">
        <v>7</v>
      </c>
      <c r="B16" s="12">
        <f>B18+B19</f>
        <v>24619</v>
      </c>
      <c r="C16" s="12">
        <f>C18+C19</f>
        <v>13422.4</v>
      </c>
      <c r="D16" s="24">
        <f>C16/B16*100</f>
        <v>54.520492302693036</v>
      </c>
    </row>
    <row r="17" spans="1:4" ht="15.75">
      <c r="A17" s="7" t="s">
        <v>4</v>
      </c>
      <c r="B17" s="14"/>
      <c r="C17" s="14"/>
      <c r="D17" s="24"/>
    </row>
    <row r="18" spans="1:4" ht="15.75">
      <c r="A18" s="7" t="s">
        <v>8</v>
      </c>
      <c r="B18" s="14">
        <v>2474</v>
      </c>
      <c r="C18" s="14">
        <v>85.4</v>
      </c>
      <c r="D18" s="25">
        <f aca="true" t="shared" si="0" ref="D18:D25">C18/B18*100</f>
        <v>3.4518997574777694</v>
      </c>
    </row>
    <row r="19" spans="1:4" ht="15.75">
      <c r="A19" s="7" t="s">
        <v>9</v>
      </c>
      <c r="B19" s="14">
        <v>22145</v>
      </c>
      <c r="C19" s="14">
        <v>13337</v>
      </c>
      <c r="D19" s="25">
        <f t="shared" si="0"/>
        <v>60.225784601490176</v>
      </c>
    </row>
    <row r="20" spans="1:4" ht="15.75">
      <c r="A20" s="5" t="s">
        <v>10</v>
      </c>
      <c r="B20" s="12">
        <v>1123</v>
      </c>
      <c r="C20" s="12">
        <v>1076.2</v>
      </c>
      <c r="D20" s="24">
        <f t="shared" si="0"/>
        <v>95.83259127337489</v>
      </c>
    </row>
    <row r="21" spans="1:4" ht="15.75">
      <c r="A21" s="15" t="s">
        <v>42</v>
      </c>
      <c r="B21" s="12">
        <f>B22+B23+B24+B25+B26+B27</f>
        <v>13349.8</v>
      </c>
      <c r="C21" s="12">
        <f>C22+C23+C24+C25+C26+C27</f>
        <v>12594.2</v>
      </c>
      <c r="D21" s="24">
        <f t="shared" si="0"/>
        <v>94.33999011221142</v>
      </c>
    </row>
    <row r="22" spans="1:4" ht="25.5">
      <c r="A22" s="7" t="s">
        <v>11</v>
      </c>
      <c r="B22" s="14">
        <v>6731</v>
      </c>
      <c r="C22" s="14">
        <v>4452.2</v>
      </c>
      <c r="D22" s="25">
        <f t="shared" si="0"/>
        <v>66.14470361016194</v>
      </c>
    </row>
    <row r="23" spans="1:4" ht="25.5">
      <c r="A23" s="7" t="s">
        <v>12</v>
      </c>
      <c r="B23" s="14">
        <v>217</v>
      </c>
      <c r="C23" s="14">
        <v>603</v>
      </c>
      <c r="D23" s="25">
        <f t="shared" si="0"/>
        <v>277.88018433179724</v>
      </c>
    </row>
    <row r="24" spans="1:4" ht="15.75">
      <c r="A24" s="7" t="s">
        <v>35</v>
      </c>
      <c r="B24" s="14">
        <v>578</v>
      </c>
      <c r="C24" s="14">
        <v>1512.3</v>
      </c>
      <c r="D24" s="25">
        <f t="shared" si="0"/>
        <v>261.64359861591697</v>
      </c>
    </row>
    <row r="25" spans="1:4" ht="15.75">
      <c r="A25" s="7" t="s">
        <v>13</v>
      </c>
      <c r="B25" s="14">
        <v>1644</v>
      </c>
      <c r="C25" s="14">
        <v>705</v>
      </c>
      <c r="D25" s="25">
        <f t="shared" si="0"/>
        <v>42.88321167883212</v>
      </c>
    </row>
    <row r="26" spans="1:4" ht="25.5">
      <c r="A26" s="7" t="s">
        <v>14</v>
      </c>
      <c r="B26" s="14">
        <v>1400</v>
      </c>
      <c r="C26" s="14">
        <v>2394.5</v>
      </c>
      <c r="D26" s="25" t="s">
        <v>52</v>
      </c>
    </row>
    <row r="27" spans="1:4" ht="15.75">
      <c r="A27" s="5" t="s">
        <v>46</v>
      </c>
      <c r="B27" s="12">
        <v>2779.8</v>
      </c>
      <c r="C27" s="12">
        <v>2927.2</v>
      </c>
      <c r="D27" s="24">
        <f>C27/B27%</f>
        <v>105.30253975106122</v>
      </c>
    </row>
    <row r="28" spans="1:4" ht="39" customHeight="1">
      <c r="A28" s="6" t="s">
        <v>34</v>
      </c>
      <c r="B28" s="12">
        <f>B7+B21</f>
        <v>133712.19999999998</v>
      </c>
      <c r="C28" s="12">
        <f>C21+C7</f>
        <v>90428.89999999998</v>
      </c>
      <c r="D28" s="24">
        <f>C28/B28*100</f>
        <v>67.6295057593847</v>
      </c>
    </row>
    <row r="29" spans="1:4" ht="12.75">
      <c r="A29" s="32" t="s">
        <v>0</v>
      </c>
      <c r="B29" s="31" t="s">
        <v>54</v>
      </c>
      <c r="C29" s="31" t="s">
        <v>50</v>
      </c>
      <c r="D29" s="32" t="s">
        <v>1</v>
      </c>
    </row>
    <row r="30" spans="1:4" ht="12.75">
      <c r="A30" s="42"/>
      <c r="B30" s="31"/>
      <c r="C30" s="31"/>
      <c r="D30" s="33"/>
    </row>
    <row r="31" spans="1:4" ht="12.75">
      <c r="A31" s="34"/>
      <c r="B31" s="31"/>
      <c r="C31" s="31"/>
      <c r="D31" s="34"/>
    </row>
    <row r="32" spans="1:4" ht="15.75">
      <c r="A32" s="5" t="s">
        <v>15</v>
      </c>
      <c r="B32" s="19">
        <f>B34+B35+B36+B37+B38+B39+B33</f>
        <v>367506.8</v>
      </c>
      <c r="C32" s="19">
        <f>C34+C35+C36+C37+C38+C39+C33</f>
        <v>260037.40000000002</v>
      </c>
      <c r="D32" s="1">
        <f aca="true" t="shared" si="1" ref="D32:D40">C32/B32*100</f>
        <v>70.75716694221713</v>
      </c>
    </row>
    <row r="33" spans="1:4" ht="15.75">
      <c r="A33" s="7" t="s">
        <v>56</v>
      </c>
      <c r="B33" s="20">
        <v>9362.1</v>
      </c>
      <c r="C33" s="20">
        <v>6242.7</v>
      </c>
      <c r="D33" s="13">
        <f t="shared" si="1"/>
        <v>66.68055244015764</v>
      </c>
    </row>
    <row r="34" spans="1:4" ht="15.75">
      <c r="A34" s="7" t="s">
        <v>36</v>
      </c>
      <c r="B34" s="20">
        <v>230657.2</v>
      </c>
      <c r="C34" s="20">
        <v>169984.7</v>
      </c>
      <c r="D34" s="13">
        <f t="shared" si="1"/>
        <v>73.6958135276072</v>
      </c>
    </row>
    <row r="35" spans="1:4" ht="15.75">
      <c r="A35" s="7" t="s">
        <v>16</v>
      </c>
      <c r="B35" s="20">
        <v>113420.3</v>
      </c>
      <c r="C35" s="20">
        <v>77577.7</v>
      </c>
      <c r="D35" s="13">
        <f t="shared" si="1"/>
        <v>68.3984260313189</v>
      </c>
    </row>
    <row r="36" spans="1:4" ht="15.75">
      <c r="A36" s="7" t="s">
        <v>17</v>
      </c>
      <c r="B36" s="20">
        <v>13499.2</v>
      </c>
      <c r="C36" s="20">
        <v>6455.9</v>
      </c>
      <c r="D36" s="13">
        <f t="shared" si="1"/>
        <v>47.82431551499348</v>
      </c>
    </row>
    <row r="37" spans="1:4" ht="15.75">
      <c r="A37" s="5" t="s">
        <v>47</v>
      </c>
      <c r="B37" s="19">
        <v>568</v>
      </c>
      <c r="C37" s="19">
        <v>668</v>
      </c>
      <c r="D37" s="1">
        <f t="shared" si="1"/>
        <v>117.6056338028169</v>
      </c>
    </row>
    <row r="38" spans="1:4" ht="15.75">
      <c r="A38" s="5" t="s">
        <v>48</v>
      </c>
      <c r="B38" s="19"/>
      <c r="C38" s="19"/>
      <c r="D38" s="1"/>
    </row>
    <row r="39" spans="1:4" ht="25.5">
      <c r="A39" s="5" t="s">
        <v>18</v>
      </c>
      <c r="B39" s="19"/>
      <c r="C39" s="20">
        <v>-891.6</v>
      </c>
      <c r="D39" s="13"/>
    </row>
    <row r="40" spans="1:4" ht="15.75">
      <c r="A40" s="5" t="s">
        <v>19</v>
      </c>
      <c r="B40" s="19">
        <f>B32+B28</f>
        <v>501219</v>
      </c>
      <c r="C40" s="26">
        <f>C32+C28</f>
        <v>350466.3</v>
      </c>
      <c r="D40" s="1">
        <f t="shared" si="1"/>
        <v>69.92278824226536</v>
      </c>
    </row>
    <row r="43" ht="26.25" customHeight="1"/>
    <row r="44" spans="1:4" ht="37.5" customHeight="1">
      <c r="A44" s="16" t="s">
        <v>20</v>
      </c>
      <c r="B44" s="11" t="s">
        <v>55</v>
      </c>
      <c r="C44" s="11" t="s">
        <v>49</v>
      </c>
      <c r="D44" s="11" t="s">
        <v>1</v>
      </c>
    </row>
    <row r="45" spans="1:4" ht="12.75">
      <c r="A45" s="36" t="s">
        <v>39</v>
      </c>
      <c r="B45" s="38">
        <v>73232.4</v>
      </c>
      <c r="C45" s="38">
        <v>54446</v>
      </c>
      <c r="D45" s="40">
        <f>C45/B45*100</f>
        <v>74.34687378810473</v>
      </c>
    </row>
    <row r="46" spans="1:4" ht="12.75">
      <c r="A46" s="37"/>
      <c r="B46" s="39"/>
      <c r="C46" s="39"/>
      <c r="D46" s="41"/>
    </row>
    <row r="47" spans="1:4" ht="15.75">
      <c r="A47" s="7" t="s">
        <v>21</v>
      </c>
      <c r="B47" s="3">
        <v>1367.9</v>
      </c>
      <c r="C47" s="3">
        <v>768.3</v>
      </c>
      <c r="D47" s="21">
        <f aca="true" t="shared" si="2" ref="D47:D55">C47/B47*100</f>
        <v>56.1663864317567</v>
      </c>
    </row>
    <row r="48" spans="1:4" ht="15.75">
      <c r="A48" s="7" t="s">
        <v>22</v>
      </c>
      <c r="B48" s="3">
        <v>2238.3</v>
      </c>
      <c r="C48" s="3">
        <v>1492.3</v>
      </c>
      <c r="D48" s="22">
        <f t="shared" si="2"/>
        <v>66.67113434302819</v>
      </c>
    </row>
    <row r="49" spans="1:4" ht="15.75">
      <c r="A49" s="7" t="s">
        <v>23</v>
      </c>
      <c r="B49" s="14">
        <v>31232.7</v>
      </c>
      <c r="C49" s="3">
        <v>10802.4</v>
      </c>
      <c r="D49" s="22">
        <f t="shared" si="2"/>
        <v>34.58682726757532</v>
      </c>
    </row>
    <row r="50" spans="1:4" ht="15.75">
      <c r="A50" s="7" t="s">
        <v>24</v>
      </c>
      <c r="B50" s="14">
        <v>33252.2</v>
      </c>
      <c r="C50" s="3">
        <v>17992.5</v>
      </c>
      <c r="D50" s="22">
        <f t="shared" si="2"/>
        <v>54.10920179717432</v>
      </c>
    </row>
    <row r="51" spans="1:4" ht="15.75">
      <c r="A51" s="7" t="s">
        <v>37</v>
      </c>
      <c r="B51" s="3">
        <v>308.4</v>
      </c>
      <c r="C51" s="3">
        <v>0</v>
      </c>
      <c r="D51" s="21">
        <f t="shared" si="2"/>
        <v>0</v>
      </c>
    </row>
    <row r="52" spans="1:4" ht="15.75">
      <c r="A52" s="7" t="s">
        <v>25</v>
      </c>
      <c r="B52" s="3">
        <v>322166</v>
      </c>
      <c r="C52" s="3">
        <v>230892.7</v>
      </c>
      <c r="D52" s="22">
        <f t="shared" si="2"/>
        <v>71.66886015284047</v>
      </c>
    </row>
    <row r="53" spans="1:4" ht="15.75">
      <c r="A53" s="7" t="s">
        <v>26</v>
      </c>
      <c r="B53" s="3">
        <v>54133</v>
      </c>
      <c r="C53" s="14">
        <v>36191.4</v>
      </c>
      <c r="D53" s="22">
        <f t="shared" si="2"/>
        <v>66.85644616038276</v>
      </c>
    </row>
    <row r="54" spans="1:4" ht="15.75">
      <c r="A54" s="7" t="s">
        <v>27</v>
      </c>
      <c r="B54" s="3">
        <v>194.2</v>
      </c>
      <c r="C54" s="14">
        <v>44.8</v>
      </c>
      <c r="D54" s="22">
        <f t="shared" si="2"/>
        <v>23.06900102986612</v>
      </c>
    </row>
    <row r="55" spans="1:4" ht="15.75">
      <c r="A55" s="7" t="s">
        <v>28</v>
      </c>
      <c r="B55" s="3">
        <v>342.9</v>
      </c>
      <c r="C55" s="3">
        <v>333</v>
      </c>
      <c r="D55" s="22">
        <f t="shared" si="2"/>
        <v>97.11286089238845</v>
      </c>
    </row>
    <row r="56" spans="1:4" ht="15.75">
      <c r="A56" s="7" t="s">
        <v>29</v>
      </c>
      <c r="B56" s="3">
        <v>8717.2</v>
      </c>
      <c r="C56" s="3">
        <v>5168.2</v>
      </c>
      <c r="D56" s="22">
        <f>C56/B56*100</f>
        <v>59.28738585784426</v>
      </c>
    </row>
    <row r="57" spans="1:4" ht="15.75">
      <c r="A57" s="7" t="s">
        <v>51</v>
      </c>
      <c r="B57" s="3">
        <v>688.4</v>
      </c>
      <c r="C57" s="3">
        <v>688.4</v>
      </c>
      <c r="D57" s="22">
        <f>C57/B57*100</f>
        <v>100</v>
      </c>
    </row>
    <row r="58" spans="1:4" ht="15.75">
      <c r="A58" s="5" t="s">
        <v>30</v>
      </c>
      <c r="B58" s="12">
        <f>B45+B47+B48+B49+B50+B51+B52+B53+B54+B55+B56+B57</f>
        <v>527873.6000000001</v>
      </c>
      <c r="C58" s="12">
        <f>C45+C47+C48+C49+C50+C51+C52+C53+C54+C55+C56+C57</f>
        <v>358820.00000000006</v>
      </c>
      <c r="D58" s="23">
        <f>C58/B58*100</f>
        <v>67.97460604205249</v>
      </c>
    </row>
    <row r="59" spans="1:4" ht="15.75">
      <c r="A59" s="5"/>
      <c r="B59" s="2"/>
      <c r="C59" s="2"/>
      <c r="D59" s="4"/>
    </row>
    <row r="60" spans="1:4" ht="15.75">
      <c r="A60" s="5" t="s">
        <v>31</v>
      </c>
      <c r="B60" s="18">
        <f>B40-B58</f>
        <v>-26654.600000000093</v>
      </c>
      <c r="C60" s="18">
        <f>C40-C58</f>
        <v>-8353.70000000007</v>
      </c>
      <c r="D60" s="4"/>
    </row>
    <row r="61" spans="1:4" ht="15.75">
      <c r="A61" s="8"/>
      <c r="B61" s="3"/>
      <c r="C61" s="3"/>
      <c r="D61" s="4"/>
    </row>
    <row r="62" spans="1:4" ht="12.75">
      <c r="A62" s="9"/>
      <c r="B62" s="9"/>
      <c r="C62" s="9"/>
      <c r="D62" s="9"/>
    </row>
    <row r="63" spans="1:4" ht="12.75">
      <c r="A63" s="10"/>
      <c r="B63" s="10"/>
      <c r="C63" s="10"/>
      <c r="D63" s="10"/>
    </row>
    <row r="64" spans="1:4" ht="12.75">
      <c r="A64" s="10" t="s">
        <v>32</v>
      </c>
      <c r="B64" s="10"/>
      <c r="C64" s="10"/>
      <c r="D64" s="10"/>
    </row>
    <row r="65" spans="1:4" ht="12.75">
      <c r="A65" s="10" t="s">
        <v>33</v>
      </c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 t="s">
        <v>38</v>
      </c>
      <c r="B67" s="10"/>
      <c r="C67" s="10"/>
      <c r="D67" s="10"/>
    </row>
  </sheetData>
  <sheetProtection/>
  <mergeCells count="13">
    <mergeCell ref="B29:B31"/>
    <mergeCell ref="C29:C31"/>
    <mergeCell ref="D29:D31"/>
    <mergeCell ref="A45:A46"/>
    <mergeCell ref="B45:B46"/>
    <mergeCell ref="C45:C46"/>
    <mergeCell ref="D45:D46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A2" sqref="A2:D69"/>
    </sheetView>
  </sheetViews>
  <sheetFormatPr defaultColWidth="9.00390625" defaultRowHeight="12.75"/>
  <cols>
    <col min="1" max="1" width="34.875" style="0" customWidth="1"/>
    <col min="2" max="2" width="15.875" style="0" customWidth="1"/>
    <col min="3" max="3" width="17.375" style="0" customWidth="1"/>
    <col min="4" max="4" width="13.00390625" style="0" customWidth="1"/>
  </cols>
  <sheetData>
    <row r="2" spans="1:4" ht="47.25" customHeight="1">
      <c r="A2" s="35" t="s">
        <v>58</v>
      </c>
      <c r="B2" s="35"/>
      <c r="C2" s="35"/>
      <c r="D2" s="35"/>
    </row>
    <row r="3" spans="1:4" ht="15.75">
      <c r="A3" s="17"/>
      <c r="B3" s="17"/>
      <c r="C3" s="17" t="s">
        <v>45</v>
      </c>
      <c r="D3" s="17"/>
    </row>
    <row r="4" spans="1:4" ht="12.75">
      <c r="A4" s="32" t="s">
        <v>0</v>
      </c>
      <c r="B4" s="31" t="s">
        <v>59</v>
      </c>
      <c r="C4" s="31" t="s">
        <v>49</v>
      </c>
      <c r="D4" s="32" t="s">
        <v>1</v>
      </c>
    </row>
    <row r="5" spans="1:4" ht="12.75">
      <c r="A5" s="42"/>
      <c r="B5" s="31"/>
      <c r="C5" s="31"/>
      <c r="D5" s="33"/>
    </row>
    <row r="6" spans="1:4" ht="12.75">
      <c r="A6" s="34"/>
      <c r="B6" s="31"/>
      <c r="C6" s="31"/>
      <c r="D6" s="34"/>
    </row>
    <row r="7" spans="1:4" ht="15.75">
      <c r="A7" s="15" t="s">
        <v>43</v>
      </c>
      <c r="B7" s="1">
        <f>B8+B9+B10+B16+B20</f>
        <v>120362.4</v>
      </c>
      <c r="C7" s="1">
        <f>C8+C9+C10+C16+C20</f>
        <v>88051.2</v>
      </c>
      <c r="D7" s="24">
        <f>C7/B7*100</f>
        <v>73.15507168351579</v>
      </c>
    </row>
    <row r="8" spans="1:4" ht="15.75">
      <c r="A8" s="5" t="s">
        <v>2</v>
      </c>
      <c r="B8" s="27">
        <v>73873.4</v>
      </c>
      <c r="C8" s="27">
        <v>55643.7</v>
      </c>
      <c r="D8" s="24">
        <f>C8/B8*100</f>
        <v>75.32305268202086</v>
      </c>
    </row>
    <row r="9" spans="1:4" ht="15.75">
      <c r="A9" s="5" t="s">
        <v>41</v>
      </c>
      <c r="B9" s="27">
        <v>12900</v>
      </c>
      <c r="C9" s="27">
        <v>10167.9</v>
      </c>
      <c r="D9" s="24">
        <f>C9/B9*100</f>
        <v>78.82093023255814</v>
      </c>
    </row>
    <row r="10" spans="1:4" ht="15.75">
      <c r="A10" s="5" t="s">
        <v>3</v>
      </c>
      <c r="B10" s="27">
        <f>B12+B13+B14+B15</f>
        <v>7847</v>
      </c>
      <c r="C10" s="27">
        <f>C12+C13+C14+C15</f>
        <v>5578.5</v>
      </c>
      <c r="D10" s="24">
        <f>C10/B10*100</f>
        <v>71.09086275009557</v>
      </c>
    </row>
    <row r="11" spans="1:4" ht="15.75">
      <c r="A11" s="7" t="s">
        <v>4</v>
      </c>
      <c r="B11" s="22"/>
      <c r="C11" s="22"/>
      <c r="D11" s="24"/>
    </row>
    <row r="12" spans="1:4" ht="15.75">
      <c r="A12" s="7" t="s">
        <v>5</v>
      </c>
      <c r="B12" s="22">
        <v>5173</v>
      </c>
      <c r="C12" s="22">
        <v>3430.6</v>
      </c>
      <c r="D12" s="25">
        <f>C12/B12*100</f>
        <v>66.31741735936593</v>
      </c>
    </row>
    <row r="13" spans="1:4" ht="15.75">
      <c r="A13" s="7" t="s">
        <v>6</v>
      </c>
      <c r="B13" s="22">
        <v>1875</v>
      </c>
      <c r="C13" s="22">
        <v>1711</v>
      </c>
      <c r="D13" s="25">
        <f>C13/B13*100</f>
        <v>91.25333333333333</v>
      </c>
    </row>
    <row r="14" spans="1:4" ht="15.75">
      <c r="A14" s="7" t="s">
        <v>44</v>
      </c>
      <c r="B14" s="22">
        <v>715</v>
      </c>
      <c r="C14" s="22">
        <v>411.9</v>
      </c>
      <c r="D14" s="25">
        <f>C14/B14*100</f>
        <v>57.60839160839161</v>
      </c>
    </row>
    <row r="15" spans="1:4" ht="15.75">
      <c r="A15" s="7" t="s">
        <v>40</v>
      </c>
      <c r="B15" s="22">
        <v>84</v>
      </c>
      <c r="C15" s="22">
        <v>25</v>
      </c>
      <c r="D15" s="25">
        <f>C15/B15*100</f>
        <v>29.761904761904763</v>
      </c>
    </row>
    <row r="16" spans="1:4" ht="15.75">
      <c r="A16" s="5" t="s">
        <v>7</v>
      </c>
      <c r="B16" s="27">
        <f>B18+B19</f>
        <v>24619</v>
      </c>
      <c r="C16" s="27">
        <f>C18+C19</f>
        <v>15467.5</v>
      </c>
      <c r="D16" s="24">
        <f>C16/B16*100</f>
        <v>62.82749096226492</v>
      </c>
    </row>
    <row r="17" spans="1:4" ht="15.75">
      <c r="A17" s="7" t="s">
        <v>4</v>
      </c>
      <c r="B17" s="22"/>
      <c r="C17" s="22"/>
      <c r="D17" s="24"/>
    </row>
    <row r="18" spans="1:4" ht="15.75">
      <c r="A18" s="7" t="s">
        <v>8</v>
      </c>
      <c r="B18" s="22">
        <v>2474</v>
      </c>
      <c r="C18" s="22">
        <v>740.8</v>
      </c>
      <c r="D18" s="25">
        <f aca="true" t="shared" si="0" ref="D18:D26">C18/B18*100</f>
        <v>29.943411479385606</v>
      </c>
    </row>
    <row r="19" spans="1:4" ht="15.75">
      <c r="A19" s="7" t="s">
        <v>9</v>
      </c>
      <c r="B19" s="22">
        <v>22145</v>
      </c>
      <c r="C19" s="22">
        <v>14726.7</v>
      </c>
      <c r="D19" s="25">
        <f t="shared" si="0"/>
        <v>66.5012418153082</v>
      </c>
    </row>
    <row r="20" spans="1:4" ht="15.75">
      <c r="A20" s="5" t="s">
        <v>10</v>
      </c>
      <c r="B20" s="27">
        <v>1123</v>
      </c>
      <c r="C20" s="27">
        <v>1193.6</v>
      </c>
      <c r="D20" s="24">
        <f t="shared" si="0"/>
        <v>106.286731967943</v>
      </c>
    </row>
    <row r="21" spans="1:4" ht="15.75">
      <c r="A21" s="15" t="s">
        <v>42</v>
      </c>
      <c r="B21" s="27">
        <f>B22+B23+B24+B25+B26+B27</f>
        <v>14152.8</v>
      </c>
      <c r="C21" s="27">
        <f>C22+C23+C24+C25+C26+C27</f>
        <v>13929.53</v>
      </c>
      <c r="D21" s="24">
        <f t="shared" si="0"/>
        <v>98.42243231021425</v>
      </c>
    </row>
    <row r="22" spans="1:4" ht="38.25">
      <c r="A22" s="7" t="s">
        <v>11</v>
      </c>
      <c r="B22" s="22">
        <v>6731</v>
      </c>
      <c r="C22" s="22">
        <v>4847.2</v>
      </c>
      <c r="D22" s="25">
        <f t="shared" si="0"/>
        <v>72.01307383746843</v>
      </c>
    </row>
    <row r="23" spans="1:4" ht="25.5">
      <c r="A23" s="7" t="s">
        <v>12</v>
      </c>
      <c r="B23" s="22">
        <v>217</v>
      </c>
      <c r="C23" s="22">
        <v>603.6</v>
      </c>
      <c r="D23" s="25">
        <f t="shared" si="0"/>
        <v>278.15668202764977</v>
      </c>
    </row>
    <row r="24" spans="1:4" ht="15.75">
      <c r="A24" s="7" t="s">
        <v>35</v>
      </c>
      <c r="B24" s="22">
        <v>1381</v>
      </c>
      <c r="C24" s="22">
        <v>1874.7</v>
      </c>
      <c r="D24" s="25">
        <f t="shared" si="0"/>
        <v>135.74945691527878</v>
      </c>
    </row>
    <row r="25" spans="1:4" ht="15.75">
      <c r="A25" s="7" t="s">
        <v>13</v>
      </c>
      <c r="B25" s="22">
        <v>1644</v>
      </c>
      <c r="C25" s="22">
        <v>889.43</v>
      </c>
      <c r="D25" s="25">
        <f t="shared" si="0"/>
        <v>54.101581508515814</v>
      </c>
    </row>
    <row r="26" spans="1:4" ht="25.5">
      <c r="A26" s="7" t="s">
        <v>14</v>
      </c>
      <c r="B26" s="22">
        <v>1400</v>
      </c>
      <c r="C26" s="22">
        <v>2520.1</v>
      </c>
      <c r="D26" s="25">
        <f t="shared" si="0"/>
        <v>180.00714285714287</v>
      </c>
    </row>
    <row r="27" spans="1:4" ht="15.75">
      <c r="A27" s="5" t="s">
        <v>46</v>
      </c>
      <c r="B27" s="27">
        <v>2779.8</v>
      </c>
      <c r="C27" s="27">
        <v>3194.5</v>
      </c>
      <c r="D27" s="24">
        <v>100</v>
      </c>
    </row>
    <row r="28" spans="1:4" ht="25.5">
      <c r="A28" s="6" t="s">
        <v>34</v>
      </c>
      <c r="B28" s="27">
        <f>B7+B21</f>
        <v>134515.19999999998</v>
      </c>
      <c r="C28" s="27">
        <f>C21+C7</f>
        <v>101980.73</v>
      </c>
      <c r="D28" s="24">
        <f>C28/B28*100</f>
        <v>75.81353631411172</v>
      </c>
    </row>
    <row r="29" spans="1:4" ht="12.75">
      <c r="A29" s="32" t="s">
        <v>0</v>
      </c>
      <c r="B29" s="31" t="s">
        <v>53</v>
      </c>
      <c r="C29" s="31" t="s">
        <v>50</v>
      </c>
      <c r="D29" s="32" t="s">
        <v>1</v>
      </c>
    </row>
    <row r="30" spans="1:4" ht="12.75">
      <c r="A30" s="42"/>
      <c r="B30" s="31"/>
      <c r="C30" s="31"/>
      <c r="D30" s="33"/>
    </row>
    <row r="31" spans="1:4" ht="12.75">
      <c r="A31" s="34"/>
      <c r="B31" s="31"/>
      <c r="C31" s="31"/>
      <c r="D31" s="34"/>
    </row>
    <row r="32" spans="1:4" ht="15.75">
      <c r="A32" s="5" t="s">
        <v>15</v>
      </c>
      <c r="B32" s="19">
        <f>B34+B35+B36+B37+B38+B39+B33</f>
        <v>367837.39999999997</v>
      </c>
      <c r="C32" s="19">
        <f>C34+C35+C36+C37+C38+C39+C33</f>
        <v>281535.80000000005</v>
      </c>
      <c r="D32" s="1">
        <f aca="true" t="shared" si="1" ref="D32:D40">C32/B32*100</f>
        <v>76.53811167651796</v>
      </c>
    </row>
    <row r="33" spans="1:4" ht="15.75">
      <c r="A33" s="7" t="s">
        <v>61</v>
      </c>
      <c r="B33" s="20">
        <v>9362.1</v>
      </c>
      <c r="C33" s="20">
        <v>7023</v>
      </c>
      <c r="D33" s="13">
        <f t="shared" si="1"/>
        <v>75.01522094401896</v>
      </c>
    </row>
    <row r="34" spans="1:4" ht="15.75">
      <c r="A34" s="7" t="s">
        <v>36</v>
      </c>
      <c r="B34" s="20">
        <v>230987.4</v>
      </c>
      <c r="C34" s="20">
        <v>182764</v>
      </c>
      <c r="D34" s="13">
        <f t="shared" si="1"/>
        <v>79.12293051482462</v>
      </c>
    </row>
    <row r="35" spans="1:4" ht="15.75">
      <c r="A35" s="7" t="s">
        <v>16</v>
      </c>
      <c r="B35" s="20">
        <v>113420.7</v>
      </c>
      <c r="C35" s="20">
        <v>83637</v>
      </c>
      <c r="D35" s="13">
        <f t="shared" si="1"/>
        <v>73.7405076851051</v>
      </c>
    </row>
    <row r="36" spans="1:4" ht="15.75">
      <c r="A36" s="7" t="s">
        <v>17</v>
      </c>
      <c r="B36" s="20">
        <v>13499.2</v>
      </c>
      <c r="C36" s="20">
        <v>8335.4</v>
      </c>
      <c r="D36" s="13">
        <f t="shared" si="1"/>
        <v>61.74736280668483</v>
      </c>
    </row>
    <row r="37" spans="1:4" ht="15.75">
      <c r="A37" s="5" t="s">
        <v>47</v>
      </c>
      <c r="B37" s="20">
        <v>568</v>
      </c>
      <c r="C37" s="20">
        <v>668</v>
      </c>
      <c r="D37" s="13">
        <f t="shared" si="1"/>
        <v>117.6056338028169</v>
      </c>
    </row>
    <row r="38" spans="1:4" ht="25.5">
      <c r="A38" s="5" t="s">
        <v>48</v>
      </c>
      <c r="B38" s="19"/>
      <c r="C38" s="19"/>
      <c r="D38" s="1"/>
    </row>
    <row r="39" spans="1:4" ht="25.5">
      <c r="A39" s="5" t="s">
        <v>18</v>
      </c>
      <c r="B39" s="19"/>
      <c r="C39" s="20">
        <v>-891.6</v>
      </c>
      <c r="D39" s="13"/>
    </row>
    <row r="40" spans="1:4" ht="15.75">
      <c r="A40" s="5" t="s">
        <v>19</v>
      </c>
      <c r="B40" s="19">
        <f>B32+B28</f>
        <v>502352.6</v>
      </c>
      <c r="C40" s="26">
        <f>C32+C28</f>
        <v>383516.53</v>
      </c>
      <c r="D40" s="1">
        <f t="shared" si="1"/>
        <v>76.34409177935977</v>
      </c>
    </row>
    <row r="44" spans="1:4" ht="27">
      <c r="A44" s="16" t="s">
        <v>20</v>
      </c>
      <c r="B44" s="11" t="s">
        <v>60</v>
      </c>
      <c r="C44" s="11" t="s">
        <v>49</v>
      </c>
      <c r="D44" s="11" t="s">
        <v>1</v>
      </c>
    </row>
    <row r="45" spans="1:4" ht="12.75">
      <c r="A45" s="36" t="s">
        <v>39</v>
      </c>
      <c r="B45" s="38">
        <v>74668.1</v>
      </c>
      <c r="C45" s="38">
        <v>61591.5</v>
      </c>
      <c r="D45" s="40">
        <f>C45/B45*100</f>
        <v>82.4870326149989</v>
      </c>
    </row>
    <row r="46" spans="1:4" ht="12.75">
      <c r="A46" s="37"/>
      <c r="B46" s="39"/>
      <c r="C46" s="39"/>
      <c r="D46" s="41"/>
    </row>
    <row r="47" spans="1:4" ht="15.75">
      <c r="A47" s="7" t="s">
        <v>21</v>
      </c>
      <c r="B47" s="3">
        <v>1367.9</v>
      </c>
      <c r="C47" s="3">
        <v>873</v>
      </c>
      <c r="D47" s="21">
        <f aca="true" t="shared" si="2" ref="D47:D55">C47/B47*100</f>
        <v>63.82045471160173</v>
      </c>
    </row>
    <row r="48" spans="1:4" ht="15.75">
      <c r="A48" s="7" t="s">
        <v>22</v>
      </c>
      <c r="B48" s="3">
        <v>2245.7</v>
      </c>
      <c r="C48" s="3">
        <v>1673.7</v>
      </c>
      <c r="D48" s="22">
        <f t="shared" si="2"/>
        <v>74.52910005788841</v>
      </c>
    </row>
    <row r="49" spans="1:4" ht="15.75">
      <c r="A49" s="7" t="s">
        <v>23</v>
      </c>
      <c r="B49" s="14">
        <v>30925.8</v>
      </c>
      <c r="C49" s="3">
        <v>11530.4</v>
      </c>
      <c r="D49" s="22">
        <f t="shared" si="2"/>
        <v>37.28407995912797</v>
      </c>
    </row>
    <row r="50" spans="1:4" ht="15.75">
      <c r="A50" s="7" t="s">
        <v>24</v>
      </c>
      <c r="B50" s="14">
        <v>33846.7</v>
      </c>
      <c r="C50" s="3">
        <v>21276.8</v>
      </c>
      <c r="D50" s="22">
        <f t="shared" si="2"/>
        <v>62.86225835901285</v>
      </c>
    </row>
    <row r="51" spans="1:4" ht="15.75">
      <c r="A51" s="7" t="s">
        <v>37</v>
      </c>
      <c r="B51" s="3">
        <v>308.4</v>
      </c>
      <c r="C51" s="3">
        <v>0</v>
      </c>
      <c r="D51" s="21">
        <f t="shared" si="2"/>
        <v>0</v>
      </c>
    </row>
    <row r="52" spans="1:4" ht="15.75">
      <c r="A52" s="7" t="s">
        <v>25</v>
      </c>
      <c r="B52" s="3">
        <v>321513.3</v>
      </c>
      <c r="C52" s="3">
        <v>246539</v>
      </c>
      <c r="D52" s="22">
        <f t="shared" si="2"/>
        <v>76.68080916092741</v>
      </c>
    </row>
    <row r="53" spans="1:4" ht="15.75">
      <c r="A53" s="7" t="s">
        <v>26</v>
      </c>
      <c r="B53" s="3">
        <v>54343.1</v>
      </c>
      <c r="C53" s="14">
        <v>40560.5</v>
      </c>
      <c r="D53" s="22">
        <f t="shared" si="2"/>
        <v>74.63781050400144</v>
      </c>
    </row>
    <row r="54" spans="1:4" ht="15.75">
      <c r="A54" s="7" t="s">
        <v>27</v>
      </c>
      <c r="B54" s="3">
        <v>194.2</v>
      </c>
      <c r="C54" s="14">
        <v>52.9</v>
      </c>
      <c r="D54" s="22">
        <f t="shared" si="2"/>
        <v>27.2399588053553</v>
      </c>
    </row>
    <row r="55" spans="1:4" ht="15.75">
      <c r="A55" s="7" t="s">
        <v>28</v>
      </c>
      <c r="B55" s="3">
        <v>738</v>
      </c>
      <c r="C55" s="3">
        <v>390</v>
      </c>
      <c r="D55" s="22">
        <f t="shared" si="2"/>
        <v>52.84552845528455</v>
      </c>
    </row>
    <row r="56" spans="1:4" ht="15.75">
      <c r="A56" s="7" t="s">
        <v>29</v>
      </c>
      <c r="B56" s="3">
        <v>8717.1</v>
      </c>
      <c r="C56" s="3">
        <v>6473.5</v>
      </c>
      <c r="D56" s="22">
        <f>C56/B56*100</f>
        <v>74.26208257333286</v>
      </c>
    </row>
    <row r="57" spans="1:4" ht="15.75">
      <c r="A57" s="7" t="s">
        <v>51</v>
      </c>
      <c r="B57" s="3">
        <v>688.4</v>
      </c>
      <c r="C57" s="3">
        <v>688.4</v>
      </c>
      <c r="D57" s="22">
        <f>C57/B57*100</f>
        <v>100</v>
      </c>
    </row>
    <row r="58" spans="1:4" ht="15.75">
      <c r="A58" s="5" t="s">
        <v>30</v>
      </c>
      <c r="B58" s="12">
        <f>B45+B47+B48+B49+B50+B51+B52+B53+B54+B55+B56+B57</f>
        <v>529556.7000000001</v>
      </c>
      <c r="C58" s="12">
        <f>C45+C47+C48+C49+C50+C51+C52+C53+C54+C55+C56+C57</f>
        <v>391649.70000000007</v>
      </c>
      <c r="D58" s="23">
        <f>C58/B58*100</f>
        <v>73.95802942347817</v>
      </c>
    </row>
    <row r="59" spans="1:4" ht="15.75">
      <c r="A59" s="5"/>
      <c r="B59" s="2"/>
      <c r="C59" s="2"/>
      <c r="D59" s="4"/>
    </row>
    <row r="60" spans="1:4" ht="15.75">
      <c r="A60" s="5" t="s">
        <v>31</v>
      </c>
      <c r="B60" s="18">
        <f>B40-B58</f>
        <v>-27204.100000000093</v>
      </c>
      <c r="C60" s="18">
        <f>C40-C58</f>
        <v>-8133.170000000042</v>
      </c>
      <c r="D60" s="4"/>
    </row>
    <row r="61" spans="1:4" ht="15.75">
      <c r="A61" s="8"/>
      <c r="B61" s="3"/>
      <c r="C61" s="3"/>
      <c r="D61" s="4"/>
    </row>
    <row r="62" spans="1:4" ht="12.75">
      <c r="A62" s="9"/>
      <c r="B62" s="9"/>
      <c r="C62" s="9"/>
      <c r="D62" s="9"/>
    </row>
    <row r="63" spans="1:4" ht="12.75">
      <c r="A63" s="10"/>
      <c r="B63" s="10"/>
      <c r="C63" s="10"/>
      <c r="D63" s="10"/>
    </row>
    <row r="64" spans="1:4" ht="12.75">
      <c r="A64" s="10" t="s">
        <v>32</v>
      </c>
      <c r="B64" s="10"/>
      <c r="C64" s="10"/>
      <c r="D64" s="10"/>
    </row>
    <row r="65" spans="1:4" ht="12.75">
      <c r="A65" s="10" t="s">
        <v>33</v>
      </c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 t="s">
        <v>38</v>
      </c>
      <c r="B67" s="10"/>
      <c r="C67" s="10"/>
      <c r="D67" s="10"/>
    </row>
  </sheetData>
  <sheetProtection/>
  <mergeCells count="13">
    <mergeCell ref="A2:D2"/>
    <mergeCell ref="A4:A6"/>
    <mergeCell ref="B4:B6"/>
    <mergeCell ref="C4:C6"/>
    <mergeCell ref="D4:D6"/>
    <mergeCell ref="A29:A31"/>
    <mergeCell ref="B29:B31"/>
    <mergeCell ref="C29:C31"/>
    <mergeCell ref="D29:D31"/>
    <mergeCell ref="A45:A46"/>
    <mergeCell ref="B45:B46"/>
    <mergeCell ref="C45:C46"/>
    <mergeCell ref="D45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zoomScalePageLayoutView="0" workbookViewId="0" topLeftCell="A1">
      <selection activeCell="A2" sqref="A2:D72"/>
    </sheetView>
  </sheetViews>
  <sheetFormatPr defaultColWidth="9.00390625" defaultRowHeight="12.75"/>
  <cols>
    <col min="1" max="1" width="40.75390625" style="0" customWidth="1"/>
    <col min="2" max="2" width="16.875" style="0" customWidth="1"/>
    <col min="3" max="3" width="14.625" style="0" customWidth="1"/>
    <col min="4" max="4" width="15.25390625" style="0" customWidth="1"/>
  </cols>
  <sheetData>
    <row r="2" spans="1:4" ht="57" customHeight="1">
      <c r="A2" s="35" t="s">
        <v>62</v>
      </c>
      <c r="B2" s="35"/>
      <c r="C2" s="35"/>
      <c r="D2" s="35"/>
    </row>
    <row r="3" spans="1:4" ht="15.75">
      <c r="A3" s="17"/>
      <c r="B3" s="17"/>
      <c r="C3" s="17" t="s">
        <v>45</v>
      </c>
      <c r="D3" s="17"/>
    </row>
    <row r="4" spans="1:4" ht="12.75" customHeight="1">
      <c r="A4" s="32" t="s">
        <v>0</v>
      </c>
      <c r="B4" s="31" t="s">
        <v>59</v>
      </c>
      <c r="C4" s="31" t="s">
        <v>49</v>
      </c>
      <c r="D4" s="32" t="s">
        <v>1</v>
      </c>
    </row>
    <row r="5" spans="1:4" ht="12.75" customHeight="1">
      <c r="A5" s="42"/>
      <c r="B5" s="31"/>
      <c r="C5" s="31"/>
      <c r="D5" s="33"/>
    </row>
    <row r="6" spans="1:4" ht="12.75" customHeight="1">
      <c r="A6" s="34"/>
      <c r="B6" s="31"/>
      <c r="C6" s="31"/>
      <c r="D6" s="34"/>
    </row>
    <row r="7" spans="1:4" ht="15.75">
      <c r="A7" s="15" t="s">
        <v>43</v>
      </c>
      <c r="B7" s="1">
        <f>B8+B9+B10+B16+B20</f>
        <v>120479</v>
      </c>
      <c r="C7" s="1">
        <f>C8+C9+C10+C16+C20</f>
        <v>116332.5</v>
      </c>
      <c r="D7" s="24">
        <f>C7/B7*100</f>
        <v>96.55832136720922</v>
      </c>
    </row>
    <row r="8" spans="1:4" ht="15.75">
      <c r="A8" s="5" t="s">
        <v>2</v>
      </c>
      <c r="B8" s="27">
        <v>73990</v>
      </c>
      <c r="C8" s="27">
        <v>68758.6</v>
      </c>
      <c r="D8" s="24">
        <f>C8/B8*100</f>
        <v>92.92958507906475</v>
      </c>
    </row>
    <row r="9" spans="1:4" ht="15.75">
      <c r="A9" s="5" t="s">
        <v>41</v>
      </c>
      <c r="B9" s="27">
        <v>12900</v>
      </c>
      <c r="C9" s="27">
        <v>12639.9</v>
      </c>
      <c r="D9" s="24">
        <f>C9/B9*100</f>
        <v>97.98372093023255</v>
      </c>
    </row>
    <row r="10" spans="1:4" ht="15.75">
      <c r="A10" s="5" t="s">
        <v>3</v>
      </c>
      <c r="B10" s="27">
        <f>B12+B13+B14+B15</f>
        <v>7847</v>
      </c>
      <c r="C10" s="27">
        <f>C12+C13+C14+C15</f>
        <v>7109.4</v>
      </c>
      <c r="D10" s="24">
        <f>C10/B10*100</f>
        <v>90.60022938702689</v>
      </c>
    </row>
    <row r="11" spans="1:4" ht="15.75">
      <c r="A11" s="7" t="s">
        <v>4</v>
      </c>
      <c r="B11" s="22"/>
      <c r="C11" s="22"/>
      <c r="D11" s="24"/>
    </row>
    <row r="12" spans="1:4" ht="15.75">
      <c r="A12" s="7" t="s">
        <v>5</v>
      </c>
      <c r="B12" s="22">
        <v>5173</v>
      </c>
      <c r="C12" s="22">
        <v>4546.6</v>
      </c>
      <c r="D12" s="25">
        <f>C12/B12*100</f>
        <v>87.89097235646628</v>
      </c>
    </row>
    <row r="13" spans="1:4" ht="15.75">
      <c r="A13" s="7" t="s">
        <v>6</v>
      </c>
      <c r="B13" s="22">
        <v>1875</v>
      </c>
      <c r="C13" s="22">
        <v>1945.9</v>
      </c>
      <c r="D13" s="25">
        <f>C13/B13*100</f>
        <v>103.78133333333335</v>
      </c>
    </row>
    <row r="14" spans="1:4" ht="15.75">
      <c r="A14" s="7" t="s">
        <v>44</v>
      </c>
      <c r="B14" s="22">
        <v>715</v>
      </c>
      <c r="C14" s="22">
        <v>591.9</v>
      </c>
      <c r="D14" s="25">
        <f>C14/B14*100</f>
        <v>82.78321678321679</v>
      </c>
    </row>
    <row r="15" spans="1:4" ht="15.75">
      <c r="A15" s="7" t="s">
        <v>40</v>
      </c>
      <c r="B15" s="22">
        <v>84</v>
      </c>
      <c r="C15" s="22">
        <v>25</v>
      </c>
      <c r="D15" s="25">
        <f>C15/B15*100</f>
        <v>29.761904761904763</v>
      </c>
    </row>
    <row r="16" spans="1:4" ht="15.75">
      <c r="A16" s="5" t="s">
        <v>7</v>
      </c>
      <c r="B16" s="27">
        <f>B18+B19</f>
        <v>24619</v>
      </c>
      <c r="C16" s="27">
        <f>C18+C19</f>
        <v>26431</v>
      </c>
      <c r="D16" s="24">
        <f>C16/B16*100</f>
        <v>107.36016897518176</v>
      </c>
    </row>
    <row r="17" spans="1:4" ht="15.75">
      <c r="A17" s="7" t="s">
        <v>4</v>
      </c>
      <c r="B17" s="22"/>
      <c r="C17" s="22"/>
      <c r="D17" s="24"/>
    </row>
    <row r="18" spans="1:4" ht="15.75">
      <c r="A18" s="7" t="s">
        <v>8</v>
      </c>
      <c r="B18" s="22">
        <v>2474</v>
      </c>
      <c r="C18" s="22">
        <v>2452.7</v>
      </c>
      <c r="D18" s="25">
        <f aca="true" t="shared" si="0" ref="D18:D26">C18/B18*100</f>
        <v>99.13904607922393</v>
      </c>
    </row>
    <row r="19" spans="1:4" ht="15.75">
      <c r="A19" s="7" t="s">
        <v>9</v>
      </c>
      <c r="B19" s="22">
        <v>22145</v>
      </c>
      <c r="C19" s="22">
        <v>23978.3</v>
      </c>
      <c r="D19" s="25">
        <f t="shared" si="0"/>
        <v>108.27861819823887</v>
      </c>
    </row>
    <row r="20" spans="1:4" ht="15.75">
      <c r="A20" s="5" t="s">
        <v>10</v>
      </c>
      <c r="B20" s="27">
        <v>1123</v>
      </c>
      <c r="C20" s="27">
        <v>1393.6</v>
      </c>
      <c r="D20" s="24">
        <f t="shared" si="0"/>
        <v>124.09617097061442</v>
      </c>
    </row>
    <row r="21" spans="1:4" ht="15.75">
      <c r="A21" s="15" t="s">
        <v>42</v>
      </c>
      <c r="B21" s="27">
        <f>B22+B23+B24+B25+B26+B27</f>
        <v>19826.1</v>
      </c>
      <c r="C21" s="27">
        <f>C22+C23+C24+C25+C26+C27</f>
        <v>18976.7</v>
      </c>
      <c r="D21" s="24">
        <f t="shared" si="0"/>
        <v>95.71574843262167</v>
      </c>
    </row>
    <row r="22" spans="1:4" ht="25.5">
      <c r="A22" s="7" t="s">
        <v>11</v>
      </c>
      <c r="B22" s="22">
        <v>6864</v>
      </c>
      <c r="C22" s="22">
        <v>5919.1</v>
      </c>
      <c r="D22" s="25">
        <f t="shared" si="0"/>
        <v>86.23397435897436</v>
      </c>
    </row>
    <row r="23" spans="1:4" ht="25.5">
      <c r="A23" s="7" t="s">
        <v>12</v>
      </c>
      <c r="B23" s="22">
        <v>662</v>
      </c>
      <c r="C23" s="22">
        <v>682.5</v>
      </c>
      <c r="D23" s="25">
        <f t="shared" si="0"/>
        <v>103.09667673716012</v>
      </c>
    </row>
    <row r="24" spans="1:4" ht="15.75">
      <c r="A24" s="7" t="s">
        <v>35</v>
      </c>
      <c r="B24" s="22">
        <v>2057.8</v>
      </c>
      <c r="C24" s="22">
        <v>2293.4</v>
      </c>
      <c r="D24" s="25">
        <f t="shared" si="0"/>
        <v>111.44912041986588</v>
      </c>
    </row>
    <row r="25" spans="1:4" ht="15.75">
      <c r="A25" s="7" t="s">
        <v>13</v>
      </c>
      <c r="B25" s="22">
        <v>1648</v>
      </c>
      <c r="C25" s="22">
        <v>1132.2</v>
      </c>
      <c r="D25" s="25">
        <f t="shared" si="0"/>
        <v>68.7014563106796</v>
      </c>
    </row>
    <row r="26" spans="1:4" ht="25.5">
      <c r="A26" s="7" t="s">
        <v>14</v>
      </c>
      <c r="B26" s="22">
        <v>5547.5</v>
      </c>
      <c r="C26" s="22">
        <v>5740</v>
      </c>
      <c r="D26" s="25">
        <f t="shared" si="0"/>
        <v>103.47003154574132</v>
      </c>
    </row>
    <row r="27" spans="1:4" ht="15.75">
      <c r="A27" s="5" t="s">
        <v>46</v>
      </c>
      <c r="B27" s="27">
        <v>3046.8</v>
      </c>
      <c r="C27" s="27">
        <v>3209.5</v>
      </c>
      <c r="D27" s="24">
        <v>100</v>
      </c>
    </row>
    <row r="28" spans="1:4" ht="25.5">
      <c r="A28" s="6" t="s">
        <v>34</v>
      </c>
      <c r="B28" s="27">
        <f>B7+B21</f>
        <v>140305.1</v>
      </c>
      <c r="C28" s="27">
        <f>C21+C7</f>
        <v>135309.2</v>
      </c>
      <c r="D28" s="24">
        <f>C28/B28*100</f>
        <v>96.43925987009739</v>
      </c>
    </row>
    <row r="29" spans="1:4" ht="12.75" customHeight="1">
      <c r="A29" s="32" t="s">
        <v>0</v>
      </c>
      <c r="B29" s="31" t="s">
        <v>53</v>
      </c>
      <c r="C29" s="31" t="s">
        <v>50</v>
      </c>
      <c r="D29" s="32" t="s">
        <v>1</v>
      </c>
    </row>
    <row r="30" spans="1:4" ht="12.75" customHeight="1">
      <c r="A30" s="42"/>
      <c r="B30" s="31"/>
      <c r="C30" s="31"/>
      <c r="D30" s="33"/>
    </row>
    <row r="31" spans="1:4" ht="12.75" customHeight="1">
      <c r="A31" s="34"/>
      <c r="B31" s="31"/>
      <c r="C31" s="31"/>
      <c r="D31" s="34"/>
    </row>
    <row r="32" spans="1:4" ht="15.75">
      <c r="A32" s="5" t="s">
        <v>15</v>
      </c>
      <c r="B32" s="19">
        <f>B34+B35+B36+B37+B38+B39+B33</f>
        <v>380847.4</v>
      </c>
      <c r="C32" s="19">
        <f>C34+C35+C36+C37+C38+C39+C33</f>
        <v>359859.9</v>
      </c>
      <c r="D32" s="1">
        <f aca="true" t="shared" si="1" ref="D32:D40">C32/B32*100</f>
        <v>94.48926262854886</v>
      </c>
    </row>
    <row r="33" spans="1:4" ht="15.75">
      <c r="A33" s="7" t="s">
        <v>61</v>
      </c>
      <c r="B33" s="20">
        <v>9362.1</v>
      </c>
      <c r="C33" s="20">
        <v>8582.4</v>
      </c>
      <c r="D33" s="13">
        <f t="shared" si="1"/>
        <v>91.67174031467297</v>
      </c>
    </row>
    <row r="34" spans="1:4" ht="15.75">
      <c r="A34" s="7" t="s">
        <v>36</v>
      </c>
      <c r="B34" s="20">
        <v>243482.8</v>
      </c>
      <c r="C34" s="20">
        <v>229726</v>
      </c>
      <c r="D34" s="13">
        <f t="shared" si="1"/>
        <v>94.34999104659549</v>
      </c>
    </row>
    <row r="35" spans="1:4" ht="15.75">
      <c r="A35" s="7" t="s">
        <v>16</v>
      </c>
      <c r="B35" s="20">
        <v>113420.7</v>
      </c>
      <c r="C35" s="20">
        <v>107445.6</v>
      </c>
      <c r="D35" s="13">
        <f t="shared" si="1"/>
        <v>94.73191401569555</v>
      </c>
    </row>
    <row r="36" spans="1:4" ht="15.75">
      <c r="A36" s="7" t="s">
        <v>17</v>
      </c>
      <c r="B36" s="20">
        <v>14455.4</v>
      </c>
      <c r="C36" s="20">
        <v>13979.5</v>
      </c>
      <c r="D36" s="13">
        <f t="shared" si="1"/>
        <v>96.70780469582301</v>
      </c>
    </row>
    <row r="37" spans="1:4" ht="15.75">
      <c r="A37" s="5" t="s">
        <v>47</v>
      </c>
      <c r="B37" s="20">
        <v>1018</v>
      </c>
      <c r="C37" s="20">
        <v>1018</v>
      </c>
      <c r="D37" s="13">
        <f t="shared" si="1"/>
        <v>100</v>
      </c>
    </row>
    <row r="38" spans="1:4" ht="15.75">
      <c r="A38" s="5" t="s">
        <v>48</v>
      </c>
      <c r="B38" s="19"/>
      <c r="C38" s="19"/>
      <c r="D38" s="1"/>
    </row>
    <row r="39" spans="1:4" ht="25.5">
      <c r="A39" s="5" t="s">
        <v>18</v>
      </c>
      <c r="B39" s="19">
        <v>-891.6</v>
      </c>
      <c r="C39" s="20">
        <v>-891.6</v>
      </c>
      <c r="D39" s="13"/>
    </row>
    <row r="40" spans="1:4" ht="15.75">
      <c r="A40" s="5" t="s">
        <v>19</v>
      </c>
      <c r="B40" s="19">
        <f>B32+B28</f>
        <v>521152.5</v>
      </c>
      <c r="C40" s="26">
        <f>C32+C28</f>
        <v>495169.10000000003</v>
      </c>
      <c r="D40" s="1">
        <f t="shared" si="1"/>
        <v>95.01424247221304</v>
      </c>
    </row>
    <row r="46" spans="1:4" ht="12.75" customHeight="1">
      <c r="A46" s="16" t="s">
        <v>20</v>
      </c>
      <c r="B46" s="11" t="s">
        <v>60</v>
      </c>
      <c r="C46" s="11" t="s">
        <v>49</v>
      </c>
      <c r="D46" s="11" t="s">
        <v>1</v>
      </c>
    </row>
    <row r="47" spans="1:4" ht="12.75" customHeight="1">
      <c r="A47" s="36" t="s">
        <v>39</v>
      </c>
      <c r="B47" s="38">
        <v>79887</v>
      </c>
      <c r="C47" s="38">
        <v>74455.2</v>
      </c>
      <c r="D47" s="40">
        <f>C47/B47*100</f>
        <v>93.20064591235119</v>
      </c>
    </row>
    <row r="48" spans="1:4" ht="12.75">
      <c r="A48" s="37"/>
      <c r="B48" s="39"/>
      <c r="C48" s="39"/>
      <c r="D48" s="41"/>
    </row>
    <row r="49" spans="1:4" ht="15.75">
      <c r="A49" s="7" t="s">
        <v>21</v>
      </c>
      <c r="B49" s="3">
        <v>1367.9</v>
      </c>
      <c r="C49" s="3">
        <v>1088.4</v>
      </c>
      <c r="D49" s="21">
        <f aca="true" t="shared" si="2" ref="D49:D58">C49/B49*100</f>
        <v>79.56721982601067</v>
      </c>
    </row>
    <row r="50" spans="1:4" ht="15.75">
      <c r="A50" s="7" t="s">
        <v>22</v>
      </c>
      <c r="B50" s="3">
        <v>2322.1</v>
      </c>
      <c r="C50" s="3">
        <v>2136.5</v>
      </c>
      <c r="D50" s="22">
        <f t="shared" si="2"/>
        <v>92.00723483054134</v>
      </c>
    </row>
    <row r="51" spans="1:4" ht="15.75">
      <c r="A51" s="7" t="s">
        <v>23</v>
      </c>
      <c r="B51" s="14">
        <v>31061.1</v>
      </c>
      <c r="C51" s="3">
        <v>21357.6</v>
      </c>
      <c r="D51" s="22">
        <f t="shared" si="2"/>
        <v>68.75996020746207</v>
      </c>
    </row>
    <row r="52" spans="1:4" ht="15.75">
      <c r="A52" s="7" t="s">
        <v>24</v>
      </c>
      <c r="B52" s="14">
        <v>33678.1</v>
      </c>
      <c r="C52" s="3">
        <v>26327.7</v>
      </c>
      <c r="D52" s="22">
        <f t="shared" si="2"/>
        <v>78.17454072527845</v>
      </c>
    </row>
    <row r="53" spans="1:4" ht="15.75">
      <c r="A53" s="7" t="s">
        <v>37</v>
      </c>
      <c r="B53" s="3">
        <v>753.4</v>
      </c>
      <c r="C53" s="3">
        <v>305.4</v>
      </c>
      <c r="D53" s="21">
        <f t="shared" si="2"/>
        <v>40.536235731351205</v>
      </c>
    </row>
    <row r="54" spans="1:4" ht="15.75">
      <c r="A54" s="7" t="s">
        <v>25</v>
      </c>
      <c r="B54" s="3">
        <v>331505</v>
      </c>
      <c r="C54" s="3">
        <v>303371.4</v>
      </c>
      <c r="D54" s="22">
        <f t="shared" si="2"/>
        <v>91.51337083905221</v>
      </c>
    </row>
    <row r="55" spans="1:4" ht="15.75">
      <c r="A55" s="7" t="s">
        <v>26</v>
      </c>
      <c r="B55" s="3">
        <v>56520</v>
      </c>
      <c r="C55" s="14">
        <v>50718</v>
      </c>
      <c r="D55" s="22">
        <f t="shared" si="2"/>
        <v>89.73460721868365</v>
      </c>
    </row>
    <row r="56" spans="1:4" ht="15.75">
      <c r="A56" s="7" t="s">
        <v>27</v>
      </c>
      <c r="B56" s="3">
        <v>194.2</v>
      </c>
      <c r="C56" s="14">
        <v>52.9</v>
      </c>
      <c r="D56" s="22">
        <f t="shared" si="2"/>
        <v>27.2399588053553</v>
      </c>
    </row>
    <row r="57" spans="1:4" ht="15.75">
      <c r="A57" s="7" t="s">
        <v>29</v>
      </c>
      <c r="B57" s="3">
        <v>8722.4</v>
      </c>
      <c r="C57" s="14">
        <v>6995.7</v>
      </c>
      <c r="D57" s="22">
        <f t="shared" si="2"/>
        <v>80.2038429789966</v>
      </c>
    </row>
    <row r="58" spans="1:4" ht="15.75">
      <c r="A58" s="7" t="s">
        <v>28</v>
      </c>
      <c r="B58" s="3">
        <v>837.1</v>
      </c>
      <c r="C58" s="3">
        <v>490</v>
      </c>
      <c r="D58" s="22">
        <f t="shared" si="2"/>
        <v>58.53541990204276</v>
      </c>
    </row>
    <row r="59" spans="1:4" ht="15.75">
      <c r="A59" s="7" t="s">
        <v>63</v>
      </c>
      <c r="B59" s="3">
        <v>6.6</v>
      </c>
      <c r="C59" s="3">
        <v>0</v>
      </c>
      <c r="D59" s="22">
        <f>C59/B59*100</f>
        <v>0</v>
      </c>
    </row>
    <row r="60" spans="1:4" ht="15.75">
      <c r="A60" s="7" t="s">
        <v>51</v>
      </c>
      <c r="B60" s="3">
        <v>688.4</v>
      </c>
      <c r="C60" s="3">
        <v>688.4</v>
      </c>
      <c r="D60" s="22">
        <f>C60/B60*100</f>
        <v>100</v>
      </c>
    </row>
    <row r="61" spans="1:4" ht="15.75">
      <c r="A61" s="5" t="s">
        <v>30</v>
      </c>
      <c r="B61" s="12">
        <f>B47+B49+B50+B51+B52+B53+B54+B55+B56+B58+B59+B60+B57</f>
        <v>547543.2999999999</v>
      </c>
      <c r="C61" s="12">
        <f>C47+C49+C50+C51+C52+C53+C54+C55+C56+C58+C59+C60+C57</f>
        <v>487987.20000000007</v>
      </c>
      <c r="D61" s="23">
        <f>C61/B61*100</f>
        <v>89.12303373998004</v>
      </c>
    </row>
    <row r="62" spans="1:4" ht="15.75">
      <c r="A62" s="5"/>
      <c r="B62" s="2"/>
      <c r="C62" s="2"/>
      <c r="D62" s="4"/>
    </row>
    <row r="63" spans="1:4" ht="15.75">
      <c r="A63" s="5" t="s">
        <v>31</v>
      </c>
      <c r="B63" s="18">
        <f>B40-B61</f>
        <v>-26390.79999999993</v>
      </c>
      <c r="C63" s="18">
        <f>C40-C61</f>
        <v>7181.899999999965</v>
      </c>
      <c r="D63" s="4"/>
    </row>
    <row r="64" spans="1:4" ht="15.75">
      <c r="A64" s="8"/>
      <c r="B64" s="3"/>
      <c r="C64" s="3"/>
      <c r="D64" s="4"/>
    </row>
    <row r="65" spans="1:4" ht="12.75">
      <c r="A65" s="9"/>
      <c r="B65" s="9"/>
      <c r="C65" s="9"/>
      <c r="D65" s="9"/>
    </row>
    <row r="66" spans="1:4" ht="12.75">
      <c r="A66" s="10"/>
      <c r="B66" s="10"/>
      <c r="C66" s="10"/>
      <c r="D66" s="10"/>
    </row>
    <row r="67" spans="1:4" ht="12.75">
      <c r="A67" s="10" t="s">
        <v>32</v>
      </c>
      <c r="B67" s="10"/>
      <c r="C67" s="10"/>
      <c r="D67" s="10"/>
    </row>
    <row r="68" spans="1:4" ht="12.75">
      <c r="A68" s="10" t="s">
        <v>33</v>
      </c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 t="s">
        <v>38</v>
      </c>
      <c r="B70" s="10"/>
      <c r="C70" s="10"/>
      <c r="D70" s="10"/>
    </row>
  </sheetData>
  <sheetProtection/>
  <mergeCells count="13">
    <mergeCell ref="A47:A48"/>
    <mergeCell ref="B47:B48"/>
    <mergeCell ref="C47:C48"/>
    <mergeCell ref="D47:D48"/>
    <mergeCell ref="A2:D2"/>
    <mergeCell ref="A4:A6"/>
    <mergeCell ref="B4:B6"/>
    <mergeCell ref="C4:C6"/>
    <mergeCell ref="D4:D6"/>
    <mergeCell ref="A29:A31"/>
    <mergeCell ref="B29:B31"/>
    <mergeCell ref="C29:C31"/>
    <mergeCell ref="D29:D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0"/>
  <sheetViews>
    <sheetView zoomScalePageLayoutView="0" workbookViewId="0" topLeftCell="A1">
      <selection activeCell="B53" sqref="B53"/>
    </sheetView>
  </sheetViews>
  <sheetFormatPr defaultColWidth="9.00390625" defaultRowHeight="12.75"/>
  <cols>
    <col min="1" max="1" width="34.25390625" style="0" customWidth="1"/>
    <col min="2" max="2" width="18.00390625" style="0" customWidth="1"/>
    <col min="3" max="3" width="16.00390625" style="0" customWidth="1"/>
    <col min="4" max="4" width="11.625" style="0" customWidth="1"/>
  </cols>
  <sheetData>
    <row r="2" spans="1:4" ht="50.25" customHeight="1">
      <c r="A2" s="35" t="s">
        <v>64</v>
      </c>
      <c r="B2" s="35"/>
      <c r="C2" s="35"/>
      <c r="D2" s="35"/>
    </row>
    <row r="3" spans="1:4" ht="15.75">
      <c r="A3" s="17"/>
      <c r="B3" s="17"/>
      <c r="C3" s="17" t="s">
        <v>45</v>
      </c>
      <c r="D3" s="17"/>
    </row>
    <row r="4" spans="1:4" ht="12.75">
      <c r="A4" s="32" t="s">
        <v>0</v>
      </c>
      <c r="B4" s="31" t="s">
        <v>59</v>
      </c>
      <c r="C4" s="31" t="s">
        <v>49</v>
      </c>
      <c r="D4" s="32" t="s">
        <v>1</v>
      </c>
    </row>
    <row r="5" spans="1:4" ht="12.75">
      <c r="A5" s="42"/>
      <c r="B5" s="31"/>
      <c r="C5" s="31"/>
      <c r="D5" s="33"/>
    </row>
    <row r="6" spans="1:4" ht="12.75">
      <c r="A6" s="34"/>
      <c r="B6" s="31"/>
      <c r="C6" s="31"/>
      <c r="D6" s="34"/>
    </row>
    <row r="7" spans="1:4" ht="15.75">
      <c r="A7" s="15" t="s">
        <v>43</v>
      </c>
      <c r="B7" s="1">
        <f>B8+B9+B10+B16+B20</f>
        <v>125291.5</v>
      </c>
      <c r="C7" s="1">
        <f>C8+C9+C10+C16+C20</f>
        <v>127866</v>
      </c>
      <c r="D7" s="29">
        <f>C7/B7*100</f>
        <v>102.05480818730719</v>
      </c>
    </row>
    <row r="8" spans="1:4" ht="15.75">
      <c r="A8" s="5" t="s">
        <v>2</v>
      </c>
      <c r="B8" s="27">
        <v>76850</v>
      </c>
      <c r="C8" s="27">
        <v>78010.3</v>
      </c>
      <c r="D8" s="29">
        <f>C8/B8*100</f>
        <v>101.50982433311646</v>
      </c>
    </row>
    <row r="9" spans="1:4" ht="15.75">
      <c r="A9" s="5" t="s">
        <v>41</v>
      </c>
      <c r="B9" s="27">
        <v>12900</v>
      </c>
      <c r="C9" s="27">
        <v>13892.9</v>
      </c>
      <c r="D9" s="29">
        <f>C9/B9*100</f>
        <v>107.6968992248062</v>
      </c>
    </row>
    <row r="10" spans="1:4" ht="15.75">
      <c r="A10" s="5" t="s">
        <v>3</v>
      </c>
      <c r="B10" s="27">
        <f>B12+B13+B14+B15</f>
        <v>7932</v>
      </c>
      <c r="C10" s="27">
        <f>C12+C13+C14+C15</f>
        <v>7298.700000000001</v>
      </c>
      <c r="D10" s="29">
        <f>C10/B10*100</f>
        <v>92.0158850226929</v>
      </c>
    </row>
    <row r="11" spans="1:4" ht="15.75">
      <c r="A11" s="7" t="s">
        <v>4</v>
      </c>
      <c r="B11" s="22"/>
      <c r="C11" s="22"/>
      <c r="D11" s="29"/>
    </row>
    <row r="12" spans="1:4" ht="15.75">
      <c r="A12" s="7" t="s">
        <v>5</v>
      </c>
      <c r="B12" s="22">
        <v>5173</v>
      </c>
      <c r="C12" s="22">
        <v>4614</v>
      </c>
      <c r="D12" s="30">
        <f>C12/B12*100</f>
        <v>89.19389135897931</v>
      </c>
    </row>
    <row r="13" spans="1:4" ht="15.75">
      <c r="A13" s="7" t="s">
        <v>6</v>
      </c>
      <c r="B13" s="22">
        <v>1960</v>
      </c>
      <c r="C13" s="22">
        <v>2045.1</v>
      </c>
      <c r="D13" s="30">
        <f>C13/B13*100</f>
        <v>104.34183673469389</v>
      </c>
    </row>
    <row r="14" spans="1:4" ht="15.75">
      <c r="A14" s="7" t="s">
        <v>44</v>
      </c>
      <c r="B14" s="22">
        <v>715</v>
      </c>
      <c r="C14" s="22">
        <v>593.3</v>
      </c>
      <c r="D14" s="30">
        <f>C14/B14*100</f>
        <v>82.97902097902097</v>
      </c>
    </row>
    <row r="15" spans="1:4" ht="15.75">
      <c r="A15" s="7" t="s">
        <v>40</v>
      </c>
      <c r="B15" s="22">
        <v>84</v>
      </c>
      <c r="C15" s="22">
        <v>46.3</v>
      </c>
      <c r="D15" s="30">
        <f>C15/B15*100</f>
        <v>55.11904761904761</v>
      </c>
    </row>
    <row r="16" spans="1:4" ht="15.75">
      <c r="A16" s="5" t="s">
        <v>7</v>
      </c>
      <c r="B16" s="27">
        <f>B18+B19</f>
        <v>26209.5</v>
      </c>
      <c r="C16" s="27">
        <f>C18+C19</f>
        <v>27114.100000000002</v>
      </c>
      <c r="D16" s="29">
        <f>C16/B16*100</f>
        <v>103.45142028653733</v>
      </c>
    </row>
    <row r="17" spans="1:4" ht="15.75">
      <c r="A17" s="7" t="s">
        <v>4</v>
      </c>
      <c r="B17" s="22"/>
      <c r="C17" s="22"/>
      <c r="D17" s="29"/>
    </row>
    <row r="18" spans="1:4" ht="15.75">
      <c r="A18" s="7" t="s">
        <v>8</v>
      </c>
      <c r="B18" s="22">
        <v>2474</v>
      </c>
      <c r="C18" s="22">
        <v>2629.9</v>
      </c>
      <c r="D18" s="30">
        <f aca="true" t="shared" si="0" ref="D18:D27">C18/B18*100</f>
        <v>106.30153597413097</v>
      </c>
    </row>
    <row r="19" spans="1:4" ht="15.75">
      <c r="A19" s="7" t="s">
        <v>9</v>
      </c>
      <c r="B19" s="22">
        <v>23735.5</v>
      </c>
      <c r="C19" s="22">
        <v>24484.2</v>
      </c>
      <c r="D19" s="30">
        <f t="shared" si="0"/>
        <v>103.15434686440143</v>
      </c>
    </row>
    <row r="20" spans="1:4" ht="15.75">
      <c r="A20" s="5" t="s">
        <v>10</v>
      </c>
      <c r="B20" s="27">
        <v>1400</v>
      </c>
      <c r="C20" s="27">
        <v>1550</v>
      </c>
      <c r="D20" s="29">
        <f t="shared" si="0"/>
        <v>110.71428571428572</v>
      </c>
    </row>
    <row r="21" spans="1:4" ht="15.75">
      <c r="A21" s="15" t="s">
        <v>42</v>
      </c>
      <c r="B21" s="27">
        <f>B22+B23+B24+B25+B26+B27</f>
        <v>20857.1</v>
      </c>
      <c r="C21" s="27">
        <f>C22+C23+C24+C25+C26+C27</f>
        <v>22060.5</v>
      </c>
      <c r="D21" s="29">
        <f t="shared" si="0"/>
        <v>105.76973788302307</v>
      </c>
    </row>
    <row r="22" spans="1:4" ht="38.25">
      <c r="A22" s="7" t="s">
        <v>11</v>
      </c>
      <c r="B22" s="22">
        <v>6864</v>
      </c>
      <c r="C22" s="22">
        <v>7336.4</v>
      </c>
      <c r="D22" s="30">
        <f t="shared" si="0"/>
        <v>106.88228438228438</v>
      </c>
    </row>
    <row r="23" spans="1:4" ht="25.5">
      <c r="A23" s="7" t="s">
        <v>12</v>
      </c>
      <c r="B23" s="22">
        <v>662</v>
      </c>
      <c r="C23" s="22">
        <v>686.9</v>
      </c>
      <c r="D23" s="30">
        <f t="shared" si="0"/>
        <v>103.76132930513594</v>
      </c>
    </row>
    <row r="24" spans="1:4" ht="15.75">
      <c r="A24" s="7" t="s">
        <v>35</v>
      </c>
      <c r="B24" s="22">
        <v>2088.8</v>
      </c>
      <c r="C24" s="22">
        <v>2568.3</v>
      </c>
      <c r="D24" s="30">
        <f t="shared" si="0"/>
        <v>122.95576407506704</v>
      </c>
    </row>
    <row r="25" spans="1:4" ht="15.75">
      <c r="A25" s="7" t="s">
        <v>13</v>
      </c>
      <c r="B25" s="22">
        <v>1648</v>
      </c>
      <c r="C25" s="22">
        <v>1256.8</v>
      </c>
      <c r="D25" s="30">
        <f t="shared" si="0"/>
        <v>76.2621359223301</v>
      </c>
    </row>
    <row r="26" spans="1:4" ht="25.5">
      <c r="A26" s="7" t="s">
        <v>14</v>
      </c>
      <c r="B26" s="22">
        <v>6547.5</v>
      </c>
      <c r="C26" s="22">
        <v>7016.1</v>
      </c>
      <c r="D26" s="30">
        <f t="shared" si="0"/>
        <v>107.1569301260023</v>
      </c>
    </row>
    <row r="27" spans="1:4" ht="15.75">
      <c r="A27" s="5" t="s">
        <v>46</v>
      </c>
      <c r="B27" s="27">
        <v>3046.8</v>
      </c>
      <c r="C27" s="27">
        <v>3196</v>
      </c>
      <c r="D27" s="29">
        <f t="shared" si="0"/>
        <v>104.89694105290796</v>
      </c>
    </row>
    <row r="28" spans="1:4" ht="25.5">
      <c r="A28" s="6" t="s">
        <v>34</v>
      </c>
      <c r="B28" s="27">
        <f>B7+B21</f>
        <v>146148.6</v>
      </c>
      <c r="C28" s="27">
        <f>C21+C7</f>
        <v>149926.5</v>
      </c>
      <c r="D28" s="29">
        <f>C28/B28*100</f>
        <v>102.58497173424857</v>
      </c>
    </row>
    <row r="29" spans="1:4" ht="12.75">
      <c r="A29" s="32" t="s">
        <v>0</v>
      </c>
      <c r="B29" s="31" t="s">
        <v>53</v>
      </c>
      <c r="C29" s="31" t="s">
        <v>50</v>
      </c>
      <c r="D29" s="32" t="s">
        <v>1</v>
      </c>
    </row>
    <row r="30" spans="1:4" ht="12.75">
      <c r="A30" s="42"/>
      <c r="B30" s="31"/>
      <c r="C30" s="31"/>
      <c r="D30" s="33"/>
    </row>
    <row r="31" spans="1:4" ht="12.75">
      <c r="A31" s="34"/>
      <c r="B31" s="31"/>
      <c r="C31" s="31"/>
      <c r="D31" s="34"/>
    </row>
    <row r="32" spans="1:4" ht="15.75">
      <c r="A32" s="5" t="s">
        <v>15</v>
      </c>
      <c r="B32" s="19">
        <f>B34+B35+B36+B37+B38+B39+B33</f>
        <v>399354.30000000005</v>
      </c>
      <c r="C32" s="19">
        <f>C34+C35+C36+C37+C38+C39+C33</f>
        <v>396392.1</v>
      </c>
      <c r="D32" s="1">
        <f aca="true" t="shared" si="1" ref="D32:D40">C32/B32*100</f>
        <v>99.25825263431493</v>
      </c>
    </row>
    <row r="33" spans="1:4" ht="15.75">
      <c r="A33" s="7" t="s">
        <v>61</v>
      </c>
      <c r="B33" s="20">
        <v>9362.1</v>
      </c>
      <c r="C33" s="20">
        <v>9362.1</v>
      </c>
      <c r="D33" s="13">
        <f t="shared" si="1"/>
        <v>100</v>
      </c>
    </row>
    <row r="34" spans="1:4" ht="15.75">
      <c r="A34" s="7" t="s">
        <v>36</v>
      </c>
      <c r="B34" s="20">
        <v>259664.7</v>
      </c>
      <c r="C34" s="20">
        <v>256702.3</v>
      </c>
      <c r="D34" s="13">
        <f t="shared" si="1"/>
        <v>98.85914411932002</v>
      </c>
    </row>
    <row r="35" spans="1:4" ht="15.75">
      <c r="A35" s="7" t="s">
        <v>16</v>
      </c>
      <c r="B35" s="20">
        <v>113420.7</v>
      </c>
      <c r="C35" s="20">
        <v>113420.8</v>
      </c>
      <c r="D35" s="13">
        <f t="shared" si="1"/>
        <v>100.00008816732748</v>
      </c>
    </row>
    <row r="36" spans="1:4" ht="15.75">
      <c r="A36" s="7" t="s">
        <v>17</v>
      </c>
      <c r="B36" s="20">
        <v>15865.4</v>
      </c>
      <c r="C36" s="20">
        <v>15865.4</v>
      </c>
      <c r="D36" s="13">
        <f t="shared" si="1"/>
        <v>100</v>
      </c>
    </row>
    <row r="37" spans="1:4" ht="15.75">
      <c r="A37" s="5" t="s">
        <v>47</v>
      </c>
      <c r="B37" s="20">
        <v>1933</v>
      </c>
      <c r="C37" s="20">
        <v>1933.1</v>
      </c>
      <c r="D37" s="13">
        <f t="shared" si="1"/>
        <v>100.00517330574237</v>
      </c>
    </row>
    <row r="38" spans="1:4" ht="25.5">
      <c r="A38" s="5" t="s">
        <v>48</v>
      </c>
      <c r="B38" s="19"/>
      <c r="C38" s="19"/>
      <c r="D38" s="1"/>
    </row>
    <row r="39" spans="1:4" ht="25.5">
      <c r="A39" s="5" t="s">
        <v>18</v>
      </c>
      <c r="B39" s="19">
        <v>-891.6</v>
      </c>
      <c r="C39" s="20">
        <v>-891.6</v>
      </c>
      <c r="D39" s="13"/>
    </row>
    <row r="40" spans="1:4" ht="15.75">
      <c r="A40" s="5" t="s">
        <v>19</v>
      </c>
      <c r="B40" s="19">
        <f>B32+B28</f>
        <v>545502.9</v>
      </c>
      <c r="C40" s="26">
        <f>C32+C28</f>
        <v>546318.6</v>
      </c>
      <c r="D40" s="1">
        <f t="shared" si="1"/>
        <v>100.14953174401089</v>
      </c>
    </row>
    <row r="46" spans="1:4" ht="27">
      <c r="A46" s="16" t="s">
        <v>20</v>
      </c>
      <c r="B46" s="11" t="s">
        <v>60</v>
      </c>
      <c r="C46" s="11" t="s">
        <v>49</v>
      </c>
      <c r="D46" s="11" t="s">
        <v>1</v>
      </c>
    </row>
    <row r="47" spans="1:4" ht="12.75">
      <c r="A47" s="36" t="s">
        <v>39</v>
      </c>
      <c r="B47" s="38">
        <v>89483.3</v>
      </c>
      <c r="C47" s="38">
        <v>88659.7</v>
      </c>
      <c r="D47" s="40">
        <f>C47/B47*100</f>
        <v>99.07960479776673</v>
      </c>
    </row>
    <row r="48" spans="1:4" ht="12.75">
      <c r="A48" s="37"/>
      <c r="B48" s="39"/>
      <c r="C48" s="39"/>
      <c r="D48" s="41"/>
    </row>
    <row r="49" spans="1:4" ht="15.75">
      <c r="A49" s="7" t="s">
        <v>21</v>
      </c>
      <c r="B49" s="3">
        <v>1367.9</v>
      </c>
      <c r="C49" s="3">
        <v>1367.9</v>
      </c>
      <c r="D49" s="21">
        <f aca="true" t="shared" si="2" ref="D49:D58">C49/B49*100</f>
        <v>100</v>
      </c>
    </row>
    <row r="50" spans="1:4" ht="15.75">
      <c r="A50" s="7" t="s">
        <v>22</v>
      </c>
      <c r="B50" s="3">
        <v>2614.4</v>
      </c>
      <c r="C50" s="3">
        <v>2585</v>
      </c>
      <c r="D50" s="22">
        <f t="shared" si="2"/>
        <v>98.87545899632802</v>
      </c>
    </row>
    <row r="51" spans="1:4" ht="15.75">
      <c r="A51" s="7" t="s">
        <v>23</v>
      </c>
      <c r="B51" s="14">
        <v>31155.1</v>
      </c>
      <c r="C51" s="3">
        <v>27205</v>
      </c>
      <c r="D51" s="22">
        <f t="shared" si="2"/>
        <v>87.32117695016225</v>
      </c>
    </row>
    <row r="52" spans="1:4" ht="15.75">
      <c r="A52" s="7" t="s">
        <v>24</v>
      </c>
      <c r="B52" s="14">
        <v>33364</v>
      </c>
      <c r="C52" s="3">
        <v>31735</v>
      </c>
      <c r="D52" s="22">
        <f t="shared" si="2"/>
        <v>95.11749190744516</v>
      </c>
    </row>
    <row r="53" spans="1:4" ht="15.75">
      <c r="A53" s="7" t="s">
        <v>37</v>
      </c>
      <c r="B53" s="3">
        <v>755.9</v>
      </c>
      <c r="C53" s="3">
        <v>524.6</v>
      </c>
      <c r="D53" s="21">
        <f t="shared" si="2"/>
        <v>69.40071438020902</v>
      </c>
    </row>
    <row r="54" spans="1:4" ht="15.75">
      <c r="A54" s="7" t="s">
        <v>25</v>
      </c>
      <c r="B54" s="3">
        <v>334364.2</v>
      </c>
      <c r="C54" s="3">
        <v>329925.1</v>
      </c>
      <c r="D54" s="22">
        <f t="shared" si="2"/>
        <v>98.67237581056823</v>
      </c>
    </row>
    <row r="55" spans="1:4" ht="15.75">
      <c r="A55" s="7" t="s">
        <v>26</v>
      </c>
      <c r="B55" s="3">
        <v>59744.9</v>
      </c>
      <c r="C55" s="14">
        <v>59701.1</v>
      </c>
      <c r="D55" s="22">
        <f t="shared" si="2"/>
        <v>99.92668830310201</v>
      </c>
    </row>
    <row r="56" spans="1:4" ht="15.75">
      <c r="A56" s="7" t="s">
        <v>27</v>
      </c>
      <c r="B56" s="3">
        <v>194.2</v>
      </c>
      <c r="C56" s="14">
        <v>98.2</v>
      </c>
      <c r="D56" s="22">
        <f t="shared" si="2"/>
        <v>50.566426364572614</v>
      </c>
    </row>
    <row r="57" spans="1:4" ht="15.75">
      <c r="A57" s="7" t="s">
        <v>29</v>
      </c>
      <c r="B57" s="3">
        <v>18226</v>
      </c>
      <c r="C57" s="14">
        <v>16627</v>
      </c>
      <c r="D57" s="22">
        <f t="shared" si="2"/>
        <v>91.22681883024251</v>
      </c>
    </row>
    <row r="58" spans="1:4" ht="15.75">
      <c r="A58" s="7" t="s">
        <v>28</v>
      </c>
      <c r="B58" s="3">
        <v>820.6</v>
      </c>
      <c r="C58" s="3">
        <v>497.4</v>
      </c>
      <c r="D58" s="22">
        <f t="shared" si="2"/>
        <v>60.61418474287107</v>
      </c>
    </row>
    <row r="59" spans="1:4" ht="15.75">
      <c r="A59" s="7" t="s">
        <v>63</v>
      </c>
      <c r="B59" s="3">
        <v>6.6</v>
      </c>
      <c r="C59" s="3">
        <v>6.6</v>
      </c>
      <c r="D59" s="22">
        <f>C59/B59*100</f>
        <v>100</v>
      </c>
    </row>
    <row r="60" spans="1:4" ht="15.75">
      <c r="A60" s="7" t="s">
        <v>51</v>
      </c>
      <c r="B60" s="3">
        <v>688.4</v>
      </c>
      <c r="C60" s="3">
        <v>688.4</v>
      </c>
      <c r="D60" s="22">
        <f>C60/B60*100</f>
        <v>100</v>
      </c>
    </row>
    <row r="61" spans="1:4" ht="15.75">
      <c r="A61" s="5" t="s">
        <v>30</v>
      </c>
      <c r="B61" s="12">
        <f>B47+B49+B50+B51+B52+B53+B54+B55+B56+B58+B59+B60+B57</f>
        <v>572785.4999999999</v>
      </c>
      <c r="C61" s="12">
        <f>C47+C49+C50+C51+C52+C53+C54+C55+C56+C58+C59+C60+C57</f>
        <v>559620.9999999999</v>
      </c>
      <c r="D61" s="23">
        <f>C61/B61*100</f>
        <v>97.70167017146908</v>
      </c>
    </row>
    <row r="62" spans="1:4" ht="15.75">
      <c r="A62" s="5"/>
      <c r="B62" s="2"/>
      <c r="C62" s="2"/>
      <c r="D62" s="4"/>
    </row>
    <row r="63" spans="1:4" ht="15.75">
      <c r="A63" s="5" t="s">
        <v>31</v>
      </c>
      <c r="B63" s="18">
        <f>B40-B61</f>
        <v>-27282.59999999986</v>
      </c>
      <c r="C63" s="18">
        <f>C40-C61</f>
        <v>-13302.399999999907</v>
      </c>
      <c r="D63" s="4"/>
    </row>
    <row r="64" spans="1:4" ht="15.75">
      <c r="A64" s="8"/>
      <c r="B64" s="3"/>
      <c r="C64" s="3"/>
      <c r="D64" s="4"/>
    </row>
    <row r="65" spans="1:4" ht="12.75">
      <c r="A65" s="9"/>
      <c r="B65" s="9"/>
      <c r="C65" s="9"/>
      <c r="D65" s="9"/>
    </row>
    <row r="66" spans="1:4" ht="12.75">
      <c r="A66" s="10"/>
      <c r="B66" s="10"/>
      <c r="C66" s="10"/>
      <c r="D66" s="10"/>
    </row>
    <row r="67" spans="1:4" ht="12.75">
      <c r="A67" s="10" t="s">
        <v>32</v>
      </c>
      <c r="B67" s="10"/>
      <c r="C67" s="10"/>
      <c r="D67" s="10"/>
    </row>
    <row r="68" spans="1:4" ht="12.75">
      <c r="A68" s="10" t="s">
        <v>33</v>
      </c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 t="s">
        <v>38</v>
      </c>
      <c r="B70" s="10"/>
      <c r="C70" s="10"/>
      <c r="D70" s="10"/>
    </row>
  </sheetData>
  <sheetProtection/>
  <mergeCells count="13">
    <mergeCell ref="B29:B31"/>
    <mergeCell ref="C29:C31"/>
    <mergeCell ref="D29:D31"/>
    <mergeCell ref="A47:A48"/>
    <mergeCell ref="B47:B48"/>
    <mergeCell ref="C47:C48"/>
    <mergeCell ref="D47:D48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2019-01-21T08:40:20Z</cp:lastPrinted>
  <dcterms:created xsi:type="dcterms:W3CDTF">2011-03-10T05:30:20Z</dcterms:created>
  <dcterms:modified xsi:type="dcterms:W3CDTF">2019-01-21T08:42:04Z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