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80" activeTab="0"/>
  </bookViews>
  <sheets>
    <sheet name="исполнение на 01.08.2018 года " sheetId="1" r:id="rId1"/>
  </sheets>
  <definedNames/>
  <calcPr fullCalcOnLoad="1"/>
</workbook>
</file>

<file path=xl/sharedStrings.xml><?xml version="1.0" encoding="utf-8"?>
<sst xmlns="http://schemas.openxmlformats.org/spreadsheetml/2006/main" count="64" uniqueCount="58">
  <si>
    <t>Наименование  показателей</t>
  </si>
  <si>
    <t>% исполнения</t>
  </si>
  <si>
    <t>Налог на доходы физ. лиц</t>
  </si>
  <si>
    <t>Налоги на совокупный доход</t>
  </si>
  <si>
    <t>в том числе:</t>
  </si>
  <si>
    <t xml:space="preserve">-единый налог на вмененный доход               </t>
  </si>
  <si>
    <t>-упрощенная система налогообложения</t>
  </si>
  <si>
    <t xml:space="preserve">Налоги на  имущество </t>
  </si>
  <si>
    <t>- налог на имущество физических лиц</t>
  </si>
  <si>
    <t>- земельный налог</t>
  </si>
  <si>
    <t>Государственная пошлина</t>
  </si>
  <si>
    <t>-доходы от использования имущества, находящегося в муниципальной собственности</t>
  </si>
  <si>
    <t>-плата за негативное воздействие на окружающую среду</t>
  </si>
  <si>
    <t>-штрафы</t>
  </si>
  <si>
    <t>-доходы от продаж материальных и нематериальных активов</t>
  </si>
  <si>
    <t>Безвозмездные  перечисления</t>
  </si>
  <si>
    <t>-субвенции</t>
  </si>
  <si>
    <t>-иные межбюджетные трансферты</t>
  </si>
  <si>
    <t>Возврат остатков субсидий и субвенций из бюджетов муниципальных районов</t>
  </si>
  <si>
    <t xml:space="preserve">          ВСЕГО   ДОХОДОВ:</t>
  </si>
  <si>
    <t>РАСХОДЫ:</t>
  </si>
  <si>
    <t>Военкомат</t>
  </si>
  <si>
    <t xml:space="preserve">Правоохранительная деятельность  </t>
  </si>
  <si>
    <t>Национальная  экономика</t>
  </si>
  <si>
    <t>Ж К Х</t>
  </si>
  <si>
    <t>Образование</t>
  </si>
  <si>
    <t xml:space="preserve">Культура         </t>
  </si>
  <si>
    <t>Здравоохранение</t>
  </si>
  <si>
    <t>Физическая культура</t>
  </si>
  <si>
    <t>Социальная политика</t>
  </si>
  <si>
    <t>ИТОГО  РАСХОДОВ:</t>
  </si>
  <si>
    <t>Дефицит (-),  профицит (+)</t>
  </si>
  <si>
    <t>Председатель</t>
  </si>
  <si>
    <t>Финансово-бюджетной палаты:                         Л.Л.Завалишина</t>
  </si>
  <si>
    <t xml:space="preserve">         ИТОГО НАЛОГОВЫХ, НЕНАЛОГОВЫХ ДОХОДОВ </t>
  </si>
  <si>
    <t xml:space="preserve"> - доходы от оказания платных услуг</t>
  </si>
  <si>
    <t xml:space="preserve"> -субсидии</t>
  </si>
  <si>
    <t>Охрана окружающей среды</t>
  </si>
  <si>
    <t>Исполнитель:                        И.В.Исаева.</t>
  </si>
  <si>
    <t>Государственное управление и местное самоуправление</t>
  </si>
  <si>
    <t xml:space="preserve"> - патент</t>
  </si>
  <si>
    <t>Налоги на товары (работы, услуги)</t>
  </si>
  <si>
    <t>Неналоговые доходы</t>
  </si>
  <si>
    <t>Налоговые доходы</t>
  </si>
  <si>
    <t xml:space="preserve"> - сельхоз. налог</t>
  </si>
  <si>
    <t xml:space="preserve">         тыс. руб.</t>
  </si>
  <si>
    <t>Прочие неналоговые доходы</t>
  </si>
  <si>
    <t>Прочие безвозмездные поступления</t>
  </si>
  <si>
    <t>Доходы бюджетов бюджетной системы РФ</t>
  </si>
  <si>
    <t>Исполнено</t>
  </si>
  <si>
    <t xml:space="preserve">Исполнено </t>
  </si>
  <si>
    <t>Межбюджетные трансферты</t>
  </si>
  <si>
    <t>св.200</t>
  </si>
  <si>
    <t>Уточненный план                                     на 2018 год</t>
  </si>
  <si>
    <t>уточненный план на 2018год</t>
  </si>
  <si>
    <t>дотации</t>
  </si>
  <si>
    <t>в т.ч бюджетный кредит</t>
  </si>
  <si>
    <t>Оперативное исполнение консолидированного бюджета Новошешминского муниципального района по доходам и расходам на 01.08.2018 год.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</si>
</sst>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#,##0.00_р_."/>
    <numFmt numFmtId="171" formatCode="#,##0_р_."/>
    <numFmt numFmtId="172" formatCode="#,##0.0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2" fontId="3" fillId="0" borderId="10" xfId="0" applyNumberFormat="1" applyFont="1" applyBorder="1" applyAlignment="1">
      <alignment horizontal="center" vertical="center" wrapText="1"/>
    </xf>
    <xf numFmtId="170" fontId="3" fillId="0" borderId="10" xfId="0" applyNumberFormat="1" applyFont="1" applyBorder="1" applyAlignment="1">
      <alignment horizontal="center" vertical="center" wrapText="1"/>
    </xf>
    <xf numFmtId="170" fontId="1" fillId="0" borderId="10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71" fontId="4" fillId="0" borderId="10" xfId="0" applyNumberFormat="1" applyFont="1" applyBorder="1" applyAlignment="1">
      <alignment horizontal="center" vertical="center" wrapText="1"/>
    </xf>
    <xf numFmtId="171" fontId="9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5"/>
  <sheetViews>
    <sheetView tabSelected="1" zoomScalePageLayoutView="0" workbookViewId="0" topLeftCell="A1">
      <selection activeCell="I23" sqref="I23"/>
    </sheetView>
  </sheetViews>
  <sheetFormatPr defaultColWidth="9.00390625" defaultRowHeight="12.75"/>
  <cols>
    <col min="1" max="1" width="38.75390625" style="0" customWidth="1"/>
    <col min="2" max="2" width="15.75390625" style="0" customWidth="1"/>
    <col min="3" max="3" width="15.00390625" style="0" customWidth="1"/>
    <col min="4" max="4" width="13.25390625" style="0" customWidth="1"/>
  </cols>
  <sheetData>
    <row r="2" spans="1:4" ht="53.25" customHeight="1">
      <c r="A2" s="34" t="s">
        <v>57</v>
      </c>
      <c r="B2" s="34"/>
      <c r="C2" s="34"/>
      <c r="D2" s="34"/>
    </row>
    <row r="3" spans="1:4" ht="15.75">
      <c r="A3" s="17"/>
      <c r="B3" s="17"/>
      <c r="C3" s="17" t="s">
        <v>45</v>
      </c>
      <c r="D3" s="17"/>
    </row>
    <row r="4" spans="1:4" ht="12.75" customHeight="1">
      <c r="A4" s="29" t="s">
        <v>0</v>
      </c>
      <c r="B4" s="33" t="s">
        <v>53</v>
      </c>
      <c r="C4" s="33" t="s">
        <v>49</v>
      </c>
      <c r="D4" s="29" t="s">
        <v>1</v>
      </c>
    </row>
    <row r="5" spans="1:4" ht="12.75" customHeight="1">
      <c r="A5" s="32"/>
      <c r="B5" s="33"/>
      <c r="C5" s="33"/>
      <c r="D5" s="30"/>
    </row>
    <row r="6" spans="1:4" ht="12.75" customHeight="1">
      <c r="A6" s="31"/>
      <c r="B6" s="33"/>
      <c r="C6" s="33"/>
      <c r="D6" s="31"/>
    </row>
    <row r="7" spans="1:4" ht="15.75">
      <c r="A7" s="15" t="s">
        <v>43</v>
      </c>
      <c r="B7" s="1">
        <f>B8+B9+B10+B16+B20</f>
        <v>120362.4</v>
      </c>
      <c r="C7" s="1">
        <f>C8+C9+C10+C16+C20</f>
        <v>69762.5</v>
      </c>
      <c r="D7" s="24">
        <f>C7/B7*100</f>
        <v>57.96037633014962</v>
      </c>
    </row>
    <row r="8" spans="1:4" ht="15.75">
      <c r="A8" s="5" t="s">
        <v>2</v>
      </c>
      <c r="B8" s="27">
        <v>73873.4</v>
      </c>
      <c r="C8" s="27">
        <v>43131.6</v>
      </c>
      <c r="D8" s="24">
        <f>C8/B8*100</f>
        <v>58.385833060343785</v>
      </c>
    </row>
    <row r="9" spans="1:4" ht="15.75">
      <c r="A9" s="5" t="s">
        <v>41</v>
      </c>
      <c r="B9" s="27">
        <v>12900</v>
      </c>
      <c r="C9" s="27">
        <v>7610.2</v>
      </c>
      <c r="D9" s="24">
        <f>C9/B9*100</f>
        <v>58.9937984496124</v>
      </c>
    </row>
    <row r="10" spans="1:4" ht="15.75">
      <c r="A10" s="5" t="s">
        <v>3</v>
      </c>
      <c r="B10" s="27">
        <f>B12+B13+B14+B15</f>
        <v>7847</v>
      </c>
      <c r="C10" s="27">
        <f>C12+C13+C14+C15</f>
        <v>5326.599999999999</v>
      </c>
      <c r="D10" s="24">
        <f>C10/B10*100</f>
        <v>67.88071874601758</v>
      </c>
    </row>
    <row r="11" spans="1:4" ht="15.75">
      <c r="A11" s="7" t="s">
        <v>4</v>
      </c>
      <c r="B11" s="22"/>
      <c r="C11" s="22"/>
      <c r="D11" s="24"/>
    </row>
    <row r="12" spans="1:4" ht="15.75">
      <c r="A12" s="7" t="s">
        <v>5</v>
      </c>
      <c r="B12" s="22">
        <v>5173</v>
      </c>
      <c r="C12" s="22">
        <v>3297.4</v>
      </c>
      <c r="D12" s="25">
        <f>C12/B12*100</f>
        <v>63.74250918229267</v>
      </c>
    </row>
    <row r="13" spans="1:4" ht="15.75">
      <c r="A13" s="7" t="s">
        <v>6</v>
      </c>
      <c r="B13" s="22">
        <v>1875</v>
      </c>
      <c r="C13" s="22">
        <v>1592.8</v>
      </c>
      <c r="D13" s="25">
        <f>C13/B13*100</f>
        <v>84.94933333333333</v>
      </c>
    </row>
    <row r="14" spans="1:4" ht="15.75">
      <c r="A14" s="7" t="s">
        <v>44</v>
      </c>
      <c r="B14" s="22">
        <v>715</v>
      </c>
      <c r="C14" s="22">
        <v>411.4</v>
      </c>
      <c r="D14" s="25">
        <f>C14/B14*100</f>
        <v>57.53846153846154</v>
      </c>
    </row>
    <row r="15" spans="1:4" ht="15.75">
      <c r="A15" s="7" t="s">
        <v>40</v>
      </c>
      <c r="B15" s="22">
        <v>84</v>
      </c>
      <c r="C15" s="22">
        <v>25</v>
      </c>
      <c r="D15" s="25">
        <f>C15/B15*100</f>
        <v>29.761904761904763</v>
      </c>
    </row>
    <row r="16" spans="1:4" ht="15.75">
      <c r="A16" s="5" t="s">
        <v>7</v>
      </c>
      <c r="B16" s="27">
        <f>B18+B19</f>
        <v>24619</v>
      </c>
      <c r="C16" s="27">
        <f>C18+C19</f>
        <v>12745.300000000001</v>
      </c>
      <c r="D16" s="24">
        <f>C16/B16*100</f>
        <v>51.77017750517893</v>
      </c>
    </row>
    <row r="17" spans="1:4" ht="15.75">
      <c r="A17" s="7" t="s">
        <v>4</v>
      </c>
      <c r="B17" s="22"/>
      <c r="C17" s="22"/>
      <c r="D17" s="24"/>
    </row>
    <row r="18" spans="1:4" ht="15.75">
      <c r="A18" s="7" t="s">
        <v>8</v>
      </c>
      <c r="B18" s="22">
        <v>2474</v>
      </c>
      <c r="C18" s="22">
        <v>66.2</v>
      </c>
      <c r="D18" s="25">
        <f>C18/B18*100</f>
        <v>2.6758286176232824</v>
      </c>
    </row>
    <row r="19" spans="1:4" ht="15.75">
      <c r="A19" s="7" t="s">
        <v>9</v>
      </c>
      <c r="B19" s="22">
        <v>22145</v>
      </c>
      <c r="C19" s="22">
        <v>12679.1</v>
      </c>
      <c r="D19" s="25">
        <f>C19/B19*100</f>
        <v>57.25491081508242</v>
      </c>
    </row>
    <row r="20" spans="1:4" ht="15.75">
      <c r="A20" s="5" t="s">
        <v>10</v>
      </c>
      <c r="B20" s="27">
        <v>1123</v>
      </c>
      <c r="C20" s="27">
        <v>948.8</v>
      </c>
      <c r="D20" s="24">
        <f>C20/B20*100</f>
        <v>84.48797862867319</v>
      </c>
    </row>
    <row r="21" spans="1:4" ht="15.75">
      <c r="A21" s="15" t="s">
        <v>42</v>
      </c>
      <c r="B21" s="27">
        <f>B22+B23+B24+B25+B26+B27</f>
        <v>13251.8</v>
      </c>
      <c r="C21" s="27">
        <f>C22+C23+C24+C25+C26+C27</f>
        <v>11425.400000000001</v>
      </c>
      <c r="D21" s="24">
        <f>C21/B21*100</f>
        <v>86.21772136615404</v>
      </c>
    </row>
    <row r="22" spans="1:4" ht="38.25">
      <c r="A22" s="7" t="s">
        <v>11</v>
      </c>
      <c r="B22" s="22">
        <v>6731</v>
      </c>
      <c r="C22" s="22">
        <v>3939.6</v>
      </c>
      <c r="D22" s="25">
        <f aca="true" t="shared" si="0" ref="D22:D28">C22/B22*100</f>
        <v>58.529193284801664</v>
      </c>
    </row>
    <row r="23" spans="1:4" ht="25.5">
      <c r="A23" s="7" t="s">
        <v>12</v>
      </c>
      <c r="B23" s="22">
        <v>217</v>
      </c>
      <c r="C23" s="22">
        <v>602.9</v>
      </c>
      <c r="D23" s="25">
        <f>C23/B23*100</f>
        <v>277.8341013824884</v>
      </c>
    </row>
    <row r="24" spans="1:4" ht="15.75">
      <c r="A24" s="7" t="s">
        <v>35</v>
      </c>
      <c r="B24" s="22">
        <v>480</v>
      </c>
      <c r="C24" s="22">
        <v>1129.1</v>
      </c>
      <c r="D24" s="25">
        <f>C24/B24*100</f>
        <v>235.22916666666666</v>
      </c>
    </row>
    <row r="25" spans="1:4" ht="15.75">
      <c r="A25" s="7" t="s">
        <v>13</v>
      </c>
      <c r="B25" s="22">
        <v>1644</v>
      </c>
      <c r="C25" s="22">
        <v>598.6</v>
      </c>
      <c r="D25" s="25">
        <f t="shared" si="0"/>
        <v>36.41119221411193</v>
      </c>
    </row>
    <row r="26" spans="1:4" ht="25.5">
      <c r="A26" s="7" t="s">
        <v>14</v>
      </c>
      <c r="B26" s="22">
        <v>1400</v>
      </c>
      <c r="C26" s="22">
        <v>2233.2</v>
      </c>
      <c r="D26" s="25" t="s">
        <v>52</v>
      </c>
    </row>
    <row r="27" spans="1:4" ht="15.75">
      <c r="A27" s="5" t="s">
        <v>46</v>
      </c>
      <c r="B27" s="27">
        <v>2779.8</v>
      </c>
      <c r="C27" s="27">
        <v>2922</v>
      </c>
      <c r="D27" s="24">
        <v>100</v>
      </c>
    </row>
    <row r="28" spans="1:4" ht="25.5">
      <c r="A28" s="6" t="s">
        <v>34</v>
      </c>
      <c r="B28" s="27">
        <f>B7+B21</f>
        <v>133614.19999999998</v>
      </c>
      <c r="C28" s="27">
        <f>C21+C7</f>
        <v>81187.9</v>
      </c>
      <c r="D28" s="24">
        <f t="shared" si="0"/>
        <v>60.76292789239467</v>
      </c>
    </row>
    <row r="29" spans="1:4" ht="12.75" customHeight="1">
      <c r="A29" s="29" t="s">
        <v>0</v>
      </c>
      <c r="B29" s="33" t="s">
        <v>53</v>
      </c>
      <c r="C29" s="33" t="s">
        <v>50</v>
      </c>
      <c r="D29" s="29" t="s">
        <v>1</v>
      </c>
    </row>
    <row r="30" spans="1:4" ht="12.75" customHeight="1">
      <c r="A30" s="32"/>
      <c r="B30" s="33"/>
      <c r="C30" s="33"/>
      <c r="D30" s="30"/>
    </row>
    <row r="31" spans="1:4" ht="12.75" customHeight="1">
      <c r="A31" s="31"/>
      <c r="B31" s="33"/>
      <c r="C31" s="33"/>
      <c r="D31" s="31"/>
    </row>
    <row r="32" spans="1:4" ht="15.75">
      <c r="A32" s="5" t="s">
        <v>15</v>
      </c>
      <c r="B32" s="19">
        <f>B34+B35+B36+B37+B38+B39+B33</f>
        <v>366487.5</v>
      </c>
      <c r="C32" s="19">
        <f>C34+C35+C36+C37+C38+C39+C33</f>
        <v>234679.9</v>
      </c>
      <c r="D32" s="1">
        <f aca="true" t="shared" si="1" ref="D32:D40">C32/B32*100</f>
        <v>64.03489887103926</v>
      </c>
    </row>
    <row r="33" spans="1:4" ht="15.75">
      <c r="A33" s="7" t="s">
        <v>55</v>
      </c>
      <c r="B33" s="20">
        <v>9362.1</v>
      </c>
      <c r="C33" s="20">
        <v>5462.3</v>
      </c>
      <c r="D33" s="13">
        <f t="shared" si="1"/>
        <v>58.34481579987396</v>
      </c>
    </row>
    <row r="34" spans="1:4" ht="15.75">
      <c r="A34" s="7" t="s">
        <v>36</v>
      </c>
      <c r="B34" s="20">
        <v>229725.9</v>
      </c>
      <c r="C34" s="20">
        <v>153701.7</v>
      </c>
      <c r="D34" s="13">
        <f t="shared" si="1"/>
        <v>66.90656125408584</v>
      </c>
    </row>
    <row r="35" spans="1:4" ht="15.75">
      <c r="A35" s="7" t="s">
        <v>16</v>
      </c>
      <c r="B35" s="20">
        <v>113420.3</v>
      </c>
      <c r="C35" s="20">
        <v>70646.6</v>
      </c>
      <c r="D35" s="13">
        <f t="shared" si="1"/>
        <v>62.2874388447218</v>
      </c>
    </row>
    <row r="36" spans="1:4" ht="15.75">
      <c r="A36" s="7" t="s">
        <v>17</v>
      </c>
      <c r="B36" s="20">
        <v>13479.2</v>
      </c>
      <c r="C36" s="20">
        <v>5160.9</v>
      </c>
      <c r="D36" s="13">
        <f t="shared" si="1"/>
        <v>38.287880586384944</v>
      </c>
    </row>
    <row r="37" spans="1:4" ht="15.75">
      <c r="A37" s="5" t="s">
        <v>47</v>
      </c>
      <c r="B37" s="20">
        <v>500</v>
      </c>
      <c r="C37" s="20">
        <v>600</v>
      </c>
      <c r="D37" s="1">
        <f t="shared" si="1"/>
        <v>120</v>
      </c>
    </row>
    <row r="38" spans="1:4" ht="15.75">
      <c r="A38" s="5" t="s">
        <v>48</v>
      </c>
      <c r="B38" s="20"/>
      <c r="C38" s="20"/>
      <c r="D38" s="1"/>
    </row>
    <row r="39" spans="1:4" ht="33.75" customHeight="1">
      <c r="A39" s="5" t="s">
        <v>18</v>
      </c>
      <c r="B39" s="20"/>
      <c r="C39" s="20">
        <v>-891.6</v>
      </c>
      <c r="D39" s="13"/>
    </row>
    <row r="40" spans="1:4" ht="15.75">
      <c r="A40" s="5" t="s">
        <v>19</v>
      </c>
      <c r="B40" s="19">
        <f>B32+B28</f>
        <v>500101.69999999995</v>
      </c>
      <c r="C40" s="26">
        <f>C32+C28</f>
        <v>315867.8</v>
      </c>
      <c r="D40" s="1">
        <f t="shared" si="1"/>
        <v>63.16071311095324</v>
      </c>
    </row>
    <row r="41" ht="52.5" customHeight="1"/>
    <row r="42" spans="1:4" ht="27">
      <c r="A42" s="16" t="s">
        <v>20</v>
      </c>
      <c r="B42" s="11" t="s">
        <v>54</v>
      </c>
      <c r="C42" s="11" t="s">
        <v>49</v>
      </c>
      <c r="D42" s="11" t="s">
        <v>1</v>
      </c>
    </row>
    <row r="43" spans="1:4" ht="12.75" customHeight="1">
      <c r="A43" s="35" t="s">
        <v>39</v>
      </c>
      <c r="B43" s="37">
        <v>71627.6</v>
      </c>
      <c r="C43" s="37">
        <v>46806.6</v>
      </c>
      <c r="D43" s="39">
        <f>C43/B43*100</f>
        <v>65.34715668261954</v>
      </c>
    </row>
    <row r="44" spans="1:4" ht="12.75" customHeight="1">
      <c r="A44" s="36"/>
      <c r="B44" s="38"/>
      <c r="C44" s="38"/>
      <c r="D44" s="40"/>
    </row>
    <row r="45" spans="1:4" ht="15.75">
      <c r="A45" s="7" t="s">
        <v>21</v>
      </c>
      <c r="B45" s="3">
        <v>1367.9</v>
      </c>
      <c r="C45" s="3">
        <v>693.7</v>
      </c>
      <c r="D45" s="21">
        <f aca="true" t="shared" si="2" ref="D45:D53">C45/B45*100</f>
        <v>50.71277140141823</v>
      </c>
    </row>
    <row r="46" spans="1:4" ht="15.75">
      <c r="A46" s="7" t="s">
        <v>22</v>
      </c>
      <c r="B46" s="3">
        <v>2223.7</v>
      </c>
      <c r="C46" s="3">
        <v>1233.9</v>
      </c>
      <c r="D46" s="22">
        <f t="shared" si="2"/>
        <v>55.488600080946185</v>
      </c>
    </row>
    <row r="47" spans="1:4" ht="15.75">
      <c r="A47" s="7" t="s">
        <v>23</v>
      </c>
      <c r="B47" s="14">
        <v>31499.8</v>
      </c>
      <c r="C47" s="3">
        <v>8638.8</v>
      </c>
      <c r="D47" s="22">
        <f t="shared" si="2"/>
        <v>27.42493603133988</v>
      </c>
    </row>
    <row r="48" spans="1:4" ht="15.75">
      <c r="A48" s="7" t="s">
        <v>24</v>
      </c>
      <c r="B48" s="14">
        <v>33373.5</v>
      </c>
      <c r="C48" s="3">
        <v>15754.6</v>
      </c>
      <c r="D48" s="22">
        <f t="shared" si="2"/>
        <v>47.206915666621725</v>
      </c>
    </row>
    <row r="49" spans="1:4" ht="15.75">
      <c r="A49" s="7" t="s">
        <v>37</v>
      </c>
      <c r="B49" s="3">
        <v>308.4</v>
      </c>
      <c r="C49" s="3">
        <v>0</v>
      </c>
      <c r="D49" s="21">
        <f t="shared" si="2"/>
        <v>0</v>
      </c>
    </row>
    <row r="50" spans="1:4" ht="15.75">
      <c r="A50" s="7" t="s">
        <v>25</v>
      </c>
      <c r="B50" s="3">
        <v>322161.6</v>
      </c>
      <c r="C50" s="3">
        <v>213644.1</v>
      </c>
      <c r="D50" s="22">
        <f t="shared" si="2"/>
        <v>66.31581790008492</v>
      </c>
    </row>
    <row r="51" spans="1:4" ht="15.75">
      <c r="A51" s="7" t="s">
        <v>26</v>
      </c>
      <c r="B51" s="3">
        <v>54200.3</v>
      </c>
      <c r="C51" s="14">
        <v>32968</v>
      </c>
      <c r="D51" s="22">
        <f t="shared" si="2"/>
        <v>60.82623158912405</v>
      </c>
    </row>
    <row r="52" spans="1:4" ht="15.75">
      <c r="A52" s="7" t="s">
        <v>27</v>
      </c>
      <c r="B52" s="3">
        <v>194.2</v>
      </c>
      <c r="C52" s="14">
        <v>44.8</v>
      </c>
      <c r="D52" s="22">
        <f t="shared" si="2"/>
        <v>23.06900102986612</v>
      </c>
    </row>
    <row r="53" spans="1:4" ht="15.75">
      <c r="A53" s="7" t="s">
        <v>28</v>
      </c>
      <c r="B53" s="3">
        <v>342.8</v>
      </c>
      <c r="C53" s="3">
        <v>332.9</v>
      </c>
      <c r="D53" s="22">
        <f t="shared" si="2"/>
        <v>97.1120186697783</v>
      </c>
    </row>
    <row r="54" spans="1:4" ht="15.75">
      <c r="A54" s="7" t="s">
        <v>29</v>
      </c>
      <c r="B54" s="3">
        <v>8768</v>
      </c>
      <c r="C54" s="3">
        <v>4782.2</v>
      </c>
      <c r="D54" s="22">
        <f>C54/B54*100</f>
        <v>54.54151459854014</v>
      </c>
    </row>
    <row r="55" spans="1:4" ht="15.75">
      <c r="A55" s="7" t="s">
        <v>51</v>
      </c>
      <c r="B55" s="3">
        <v>688.4</v>
      </c>
      <c r="C55" s="3">
        <v>688.4</v>
      </c>
      <c r="D55" s="22">
        <f>C55/B55*100</f>
        <v>100</v>
      </c>
    </row>
    <row r="56" spans="1:4" ht="15.75">
      <c r="A56" s="5" t="s">
        <v>30</v>
      </c>
      <c r="B56" s="12">
        <f>B43+B45+B46+B47+B48+B49+B50+B51+B52+B53+B54+B55</f>
        <v>526756.2000000001</v>
      </c>
      <c r="C56" s="12">
        <f>C43+C45+C46+C47+C48+C49+C50+C51+C52+C53+C54+C55</f>
        <v>325588.00000000006</v>
      </c>
      <c r="D56" s="23">
        <f>C56/B56*100</f>
        <v>61.80999862934694</v>
      </c>
    </row>
    <row r="57" spans="1:4" ht="15.75">
      <c r="A57" s="5"/>
      <c r="B57" s="2"/>
      <c r="C57" s="2"/>
      <c r="D57" s="4"/>
    </row>
    <row r="58" spans="1:4" ht="15.75">
      <c r="A58" s="5" t="s">
        <v>31</v>
      </c>
      <c r="B58" s="18">
        <f>B40-B56</f>
        <v>-26654.500000000116</v>
      </c>
      <c r="C58" s="18">
        <f>C40-C56</f>
        <v>-9720.20000000007</v>
      </c>
      <c r="D58" s="4"/>
    </row>
    <row r="59" spans="1:4" ht="15.75">
      <c r="A59" s="8" t="s">
        <v>56</v>
      </c>
      <c r="B59" s="3">
        <v>11930</v>
      </c>
      <c r="C59" s="3"/>
      <c r="D59" s="4"/>
    </row>
    <row r="60" spans="1:4" ht="12.75">
      <c r="A60" s="9"/>
      <c r="B60" s="28"/>
      <c r="C60" s="9"/>
      <c r="D60" s="9"/>
    </row>
    <row r="61" spans="1:4" ht="12.75">
      <c r="A61" s="10"/>
      <c r="B61" s="10"/>
      <c r="C61" s="10"/>
      <c r="D61" s="10"/>
    </row>
    <row r="62" spans="1:4" ht="12.75">
      <c r="A62" s="10" t="s">
        <v>32</v>
      </c>
      <c r="B62" s="10"/>
      <c r="C62" s="10"/>
      <c r="D62" s="10"/>
    </row>
    <row r="63" spans="1:4" ht="12.75">
      <c r="A63" s="10" t="s">
        <v>33</v>
      </c>
      <c r="B63" s="10"/>
      <c r="C63" s="10"/>
      <c r="D63" s="10"/>
    </row>
    <row r="64" spans="1:4" ht="12.75">
      <c r="A64" s="10"/>
      <c r="B64" s="10"/>
      <c r="C64" s="10"/>
      <c r="D64" s="10"/>
    </row>
    <row r="65" spans="1:4" ht="12.75">
      <c r="A65" s="10" t="s">
        <v>38</v>
      </c>
      <c r="B65" s="10"/>
      <c r="C65" s="10"/>
      <c r="D65" s="10"/>
    </row>
  </sheetData>
  <sheetProtection/>
  <mergeCells count="13">
    <mergeCell ref="B29:B31"/>
    <mergeCell ref="C29:C31"/>
    <mergeCell ref="D29:D31"/>
    <mergeCell ref="A43:A44"/>
    <mergeCell ref="B43:B44"/>
    <mergeCell ref="C43:C44"/>
    <mergeCell ref="D43:D44"/>
    <mergeCell ref="A2:D2"/>
    <mergeCell ref="A4:A6"/>
    <mergeCell ref="B4:B6"/>
    <mergeCell ref="C4:C6"/>
    <mergeCell ref="D4:D6"/>
    <mergeCell ref="A29:A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nshe-priem-fo</dc:creator>
  <cp:keywords/>
  <dc:description/>
  <cp:lastModifiedBy>Наталья</cp:lastModifiedBy>
  <cp:lastPrinted>2018-08-06T09:53:13Z</cp:lastPrinted>
  <dcterms:created xsi:type="dcterms:W3CDTF">2011-03-10T05:30:20Z</dcterms:created>
  <dcterms:modified xsi:type="dcterms:W3CDTF">2018-08-06T09:55:57Z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